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caroline/Documents/data/Parish Councils/Preston Parish Council/Finance/2021 - 2022/Meeting Reports/"/>
    </mc:Choice>
  </mc:AlternateContent>
  <xr:revisionPtr revIDLastSave="0" documentId="13_ncr:1_{7DFB56BC-419E-1245-92A0-71BA9E02DEFB}" xr6:coauthVersionLast="45" xr6:coauthVersionMax="45" xr10:uidLastSave="{00000000-0000-0000-0000-000000000000}"/>
  <bookViews>
    <workbookView xWindow="20" yWindow="460" windowWidth="44200" windowHeight="25540" tabRatio="500" xr2:uid="{00000000-000D-0000-FFFF-FFFF00000000}"/>
  </bookViews>
  <sheets>
    <sheet name="Report" sheetId="1" r:id="rId1"/>
    <sheet name="Cashbook" sheetId="2" r:id="rId2"/>
  </sheets>
  <definedNames>
    <definedName name="_xlnm.Print_Area" localSheetId="1">Cashbook!$B$1:$Y$48</definedName>
    <definedName name="_xlnm.Print_Area" localSheetId="0">Report!$B$1:$F$37</definedName>
    <definedName name="_xlnm.Print_Titles" localSheetId="1">Cashbook!$5:$5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21" i="2" l="1"/>
  <c r="Z22" i="2"/>
  <c r="Z23" i="2"/>
  <c r="Z24" i="2"/>
  <c r="Z25" i="2"/>
  <c r="Z26" i="2"/>
  <c r="Z27" i="2"/>
  <c r="Z28" i="2"/>
  <c r="Z29" i="2"/>
  <c r="Z30" i="2"/>
  <c r="Z31" i="2"/>
  <c r="Z32" i="2"/>
  <c r="Z33" i="2"/>
  <c r="Z13" i="2" l="1"/>
  <c r="Z14" i="2"/>
  <c r="Z15" i="2"/>
  <c r="Z16" i="2"/>
  <c r="Z17" i="2"/>
  <c r="Z18" i="2"/>
  <c r="Z19" i="2"/>
  <c r="Z20" i="2"/>
  <c r="Z9" i="2" l="1"/>
  <c r="Z10" i="2"/>
  <c r="Z11" i="2"/>
  <c r="Z12" i="2"/>
  <c r="Z8" i="2"/>
  <c r="C16" i="1"/>
  <c r="E11" i="1"/>
  <c r="E12" i="1"/>
  <c r="G35" i="2" l="1"/>
  <c r="F43" i="2" s="1"/>
  <c r="H35" i="2"/>
  <c r="I35" i="2"/>
  <c r="J35" i="2"/>
  <c r="K35" i="2"/>
  <c r="C25" i="1" s="1"/>
  <c r="D26" i="1" s="1"/>
  <c r="L35" i="2"/>
  <c r="D4" i="1" s="1"/>
  <c r="E4" i="1" s="1"/>
  <c r="M35" i="2"/>
  <c r="D5" i="1" s="1"/>
  <c r="E5" i="1" s="1"/>
  <c r="N35" i="2"/>
  <c r="D6" i="1" s="1"/>
  <c r="E6" i="1" s="1"/>
  <c r="O35" i="2"/>
  <c r="P35" i="2"/>
  <c r="D8" i="1" s="1"/>
  <c r="E8" i="1" s="1"/>
  <c r="Q35" i="2"/>
  <c r="D9" i="1" s="1"/>
  <c r="E9" i="1" s="1"/>
  <c r="R35" i="2"/>
  <c r="E10" i="1" s="1"/>
  <c r="S35" i="2"/>
  <c r="T35" i="2"/>
  <c r="U35" i="2"/>
  <c r="V35" i="2"/>
  <c r="D13" i="1" s="1"/>
  <c r="E13" i="1" s="1"/>
  <c r="W35" i="2"/>
  <c r="D14" i="1" s="1"/>
  <c r="E14" i="1" s="1"/>
  <c r="X35" i="2"/>
  <c r="Y35" i="2"/>
  <c r="F35" i="2"/>
  <c r="F42" i="2" s="1"/>
  <c r="F40" i="2"/>
  <c r="F45" i="2" l="1"/>
  <c r="E7" i="1"/>
  <c r="D16" i="1" l="1"/>
  <c r="E16" i="1" l="1"/>
  <c r="D27" i="1" s="1"/>
  <c r="M42" i="2"/>
  <c r="M44" i="2" s="1"/>
  <c r="M46" i="2" s="1"/>
  <c r="D20" i="1" l="1"/>
  <c r="E29" i="1" s="1"/>
  <c r="P43" i="2"/>
</calcChain>
</file>

<file path=xl/sharedStrings.xml><?xml version="1.0" encoding="utf-8"?>
<sst xmlns="http://schemas.openxmlformats.org/spreadsheetml/2006/main" count="154" uniqueCount="104">
  <si>
    <t>ANNUAL BUDGET</t>
  </si>
  <si>
    <t>Play Area Gen Maintenance</t>
  </si>
  <si>
    <t>Grasscutting Including Verge Cutting</t>
  </si>
  <si>
    <t xml:space="preserve">GAPTC Membership &amp; Training </t>
  </si>
  <si>
    <t>Insurance &amp; Audit</t>
  </si>
  <si>
    <t>Newsletter</t>
  </si>
  <si>
    <t>Churchyard grasscutting</t>
  </si>
  <si>
    <t>Donations/grants</t>
  </si>
  <si>
    <t>PWLB Repayment</t>
  </si>
  <si>
    <t>EXPENDITURE SUB-TOTAL</t>
  </si>
  <si>
    <t>Interest</t>
  </si>
  <si>
    <t>Other</t>
  </si>
  <si>
    <t>Less Payments</t>
  </si>
  <si>
    <t>Details</t>
  </si>
  <si>
    <t>Receipts</t>
  </si>
  <si>
    <t>Payments</t>
  </si>
  <si>
    <t xml:space="preserve">Date </t>
  </si>
  <si>
    <t>Unique Ref No</t>
  </si>
  <si>
    <t>Description</t>
  </si>
  <si>
    <t>Payment Method</t>
  </si>
  <si>
    <t>Receipt</t>
  </si>
  <si>
    <t>Payment</t>
  </si>
  <si>
    <t>Precept</t>
  </si>
  <si>
    <t>VAT</t>
  </si>
  <si>
    <t xml:space="preserve"> Salaries</t>
  </si>
  <si>
    <t>Administration</t>
  </si>
  <si>
    <t>Play Area Maintenance</t>
  </si>
  <si>
    <t>Playing Field Maintenance</t>
  </si>
  <si>
    <t>Membership &amp; Training</t>
  </si>
  <si>
    <t>Village Newsletter</t>
  </si>
  <si>
    <t>Churchyard Grasscutting</t>
  </si>
  <si>
    <t xml:space="preserve"> Donations</t>
  </si>
  <si>
    <t>NDP</t>
  </si>
  <si>
    <t>PWLB Repay</t>
  </si>
  <si>
    <t>Reserves</t>
  </si>
  <si>
    <t>Check</t>
  </si>
  <si>
    <t>Bal b/fwd</t>
  </si>
  <si>
    <t>Method</t>
  </si>
  <si>
    <t>Totals</t>
  </si>
  <si>
    <t>CLOSING BALANCES:</t>
  </si>
  <si>
    <t>Business 30 Day Notice</t>
  </si>
  <si>
    <t>Treasurer Account</t>
  </si>
  <si>
    <t>Plus Receipts</t>
  </si>
  <si>
    <t>Less Unpresented Payments  (Bold)</t>
  </si>
  <si>
    <t>Bal c/fwd</t>
  </si>
  <si>
    <t>Plus Unpresented Receipts</t>
  </si>
  <si>
    <t>Closing Balance</t>
  </si>
  <si>
    <t xml:space="preserve"> </t>
  </si>
  <si>
    <t>Village Maintenance</t>
  </si>
  <si>
    <t>Village Hall</t>
  </si>
  <si>
    <t>BACS</t>
  </si>
  <si>
    <t>C Braidwood (Clerk's Salary &amp; Exp)</t>
  </si>
  <si>
    <t>R2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</si>
  <si>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</si>
  <si>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DD</t>
  </si>
  <si>
    <t>Currently Held at the Bank</t>
  </si>
  <si>
    <t>OVERVIEW</t>
  </si>
  <si>
    <t>BILLS FOR PAYMENT</t>
  </si>
  <si>
    <t>Clerk's Salary</t>
  </si>
  <si>
    <t xml:space="preserve">Postage, Telephone, Stationery etc </t>
  </si>
  <si>
    <t>Insurance, ICO &amp; Audit</t>
  </si>
  <si>
    <t>Net</t>
  </si>
  <si>
    <t>Total</t>
  </si>
  <si>
    <t>PRESTON PARISH COUNCIL CASH BOOK 2021 - 2022</t>
  </si>
  <si>
    <t>P1</t>
  </si>
  <si>
    <t>Plusnet</t>
  </si>
  <si>
    <t>P2</t>
  </si>
  <si>
    <t>R1</t>
  </si>
  <si>
    <t>CDC - Precept</t>
  </si>
  <si>
    <t>P3</t>
  </si>
  <si>
    <t>Budget</t>
  </si>
  <si>
    <t>To Date</t>
  </si>
  <si>
    <t>Remaining</t>
  </si>
  <si>
    <t xml:space="preserve">Preston Parish Council -  2021   - 2022   </t>
  </si>
  <si>
    <t>Highways Contribution to Verge Cutting</t>
  </si>
  <si>
    <t>Projected BALANCE Remaining  31 March 2022</t>
  </si>
  <si>
    <t>Plus Income Yet to be Received</t>
  </si>
  <si>
    <t>Less Remaining Budgeted Payments</t>
  </si>
  <si>
    <t xml:space="preserve">Precept  (Paid in Oct 2021)  </t>
  </si>
  <si>
    <t>VAT Claim 2020/21</t>
  </si>
  <si>
    <t>VAT Claim 2021/22</t>
  </si>
  <si>
    <t>P4</t>
  </si>
  <si>
    <t>GAPTC - Annual Subscription</t>
  </si>
  <si>
    <t>P5</t>
  </si>
  <si>
    <t>R3</t>
  </si>
  <si>
    <t>Preston Village Hall - Donation</t>
  </si>
  <si>
    <t>P6</t>
  </si>
  <si>
    <t>Public Works Loan</t>
  </si>
  <si>
    <t>P7</t>
  </si>
  <si>
    <t>J-Bookkeepers - Audit</t>
  </si>
  <si>
    <t>P8</t>
  </si>
  <si>
    <t>Busy Fingers</t>
  </si>
  <si>
    <t>P9</t>
  </si>
  <si>
    <t>ROSPA - Annual Safety Check</t>
  </si>
  <si>
    <t>P10</t>
  </si>
  <si>
    <t>Helpful Hands</t>
  </si>
  <si>
    <t>R4</t>
  </si>
  <si>
    <t>P11</t>
  </si>
  <si>
    <t>Zurich Municipal</t>
  </si>
  <si>
    <t>P12</t>
  </si>
  <si>
    <t>P13</t>
  </si>
  <si>
    <t>P14</t>
  </si>
  <si>
    <t>R5</t>
  </si>
  <si>
    <t>P15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</si>
</sst>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dd\ mmmm\ yyyy;@"/>
    <numFmt numFmtId="165" formatCode="_-* #,##0.00_-;\-* #,##0.00_-;_-* \-??_-;_-@_-"/>
    <numFmt numFmtId="166" formatCode="_-* #,##0_-;\-* #,##0_-;_-* \-??_-;_-@_-"/>
    <numFmt numFmtId="167" formatCode="\£#,##0.00;[Red]&quot;-£&quot;#,##0.00"/>
    <numFmt numFmtId="168" formatCode="d\-mmm"/>
    <numFmt numFmtId="169" formatCode="#,##0.00_ ;\-#,##0.00\ "/>
    <numFmt numFmtId="170" formatCode="d\-mmm\-yy"/>
    <numFmt numFmtId="171" formatCode="\£#,##0.00"/>
    <numFmt numFmtId="172" formatCode="_(* #,##0_);_(* \(#,##0\);_(* &quot;-&quot;??_);_(@_)"/>
  </numFmts>
  <fonts count="39">
    <font>
      <sz val="10"/>
      <name val="Arial"/>
      <family val="2"/>
    </font>
    <font>
      <b/>
      <sz val="24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b/>
      <sz val="14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indexed="62"/>
      <name val="Century Gothic"/>
      <family val="2"/>
    </font>
    <font>
      <sz val="11"/>
      <color indexed="58"/>
      <name val="Calibri"/>
      <family val="2"/>
    </font>
    <font>
      <sz val="10"/>
      <color indexed="62"/>
      <name val="Century Gothic"/>
      <family val="2"/>
    </font>
    <font>
      <sz val="9"/>
      <name val="Century Gothic"/>
      <family val="2"/>
    </font>
    <font>
      <sz val="9"/>
      <color indexed="8"/>
      <name val="Century Gothic"/>
      <family val="2"/>
    </font>
    <font>
      <b/>
      <sz val="9"/>
      <name val="Century Gothic"/>
      <family val="2"/>
    </font>
    <font>
      <sz val="11"/>
      <color indexed="14"/>
      <name val="Calibri"/>
      <family val="2"/>
    </font>
    <font>
      <b/>
      <sz val="9"/>
      <color indexed="62"/>
      <name val="Century Gothic"/>
      <family val="2"/>
    </font>
    <font>
      <b/>
      <sz val="9"/>
      <color indexed="8"/>
      <name val="Century Gothic"/>
      <family val="2"/>
      <charset val="1"/>
    </font>
    <font>
      <sz val="18"/>
      <name val="Arial"/>
      <family val="2"/>
    </font>
    <font>
      <b/>
      <sz val="18"/>
      <name val="Arial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6"/>
      <name val="Century Gothic"/>
      <family val="2"/>
    </font>
    <font>
      <b/>
      <sz val="7"/>
      <name val="Century Gothic"/>
      <family val="2"/>
    </font>
    <font>
      <sz val="8"/>
      <color indexed="8"/>
      <name val="Century Gothic"/>
      <family val="2"/>
    </font>
    <font>
      <b/>
      <sz val="11"/>
      <color indexed="8"/>
      <name val="Calibri"/>
      <family val="2"/>
    </font>
    <font>
      <b/>
      <sz val="8"/>
      <color indexed="8"/>
      <name val="Century Gothic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Century Gothic"/>
      <family val="1"/>
    </font>
    <font>
      <sz val="8"/>
      <name val="Century Gothic"/>
      <family val="1"/>
    </font>
    <font>
      <b/>
      <sz val="8"/>
      <name val="Century Gothic"/>
      <family val="1"/>
    </font>
    <font>
      <b/>
      <sz val="11"/>
      <color rgb="FFFF0000"/>
      <name val="Century Gothic"/>
      <family val="1"/>
    </font>
    <font>
      <sz val="11"/>
      <name val="Century Gothic"/>
      <family val="1"/>
    </font>
    <font>
      <sz val="9"/>
      <color indexed="8"/>
      <name val="Avenir Next Regular"/>
    </font>
    <font>
      <b/>
      <sz val="9"/>
      <name val="Century Gothic"/>
      <family val="1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7"/>
      </patternFill>
    </fill>
    <fill>
      <patternFill patternType="solid">
        <fgColor indexed="16"/>
        <bgColor indexed="10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1"/>
      </patternFill>
    </fill>
    <fill>
      <patternFill patternType="solid">
        <fgColor indexed="47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theme="5" tint="0.39997558519241921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double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</borders>
  <cellStyleXfs count="19">
    <xf numFmtId="0" fontId="0" fillId="0" borderId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165" fontId="30" fillId="0" borderId="0" applyFill="0" applyBorder="0" applyAlignment="0" applyProtection="0"/>
    <xf numFmtId="0" fontId="4" fillId="5" borderId="0" applyNumberFormat="0" applyBorder="0" applyAlignment="0" applyProtection="0"/>
    <xf numFmtId="0" fontId="17" fillId="6" borderId="0" applyNumberFormat="0" applyBorder="0" applyAlignment="0" applyProtection="0"/>
    <xf numFmtId="0" fontId="12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/>
    <xf numFmtId="0" fontId="30" fillId="0" borderId="0"/>
    <xf numFmtId="0" fontId="7" fillId="0" borderId="0"/>
    <xf numFmtId="0" fontId="7" fillId="0" borderId="0"/>
    <xf numFmtId="0" fontId="3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2">
    <xf numFmtId="0" fontId="0" fillId="0" borderId="0" xfId="0"/>
    <xf numFmtId="0" fontId="9" fillId="0" borderId="0" xfId="0" applyFont="1"/>
    <xf numFmtId="164" fontId="10" fillId="0" borderId="0" xfId="0" applyNumberFormat="1" applyFont="1" applyAlignment="1"/>
    <xf numFmtId="0" fontId="10" fillId="0" borderId="0" xfId="0" applyFont="1" applyFill="1" applyBorder="1" applyAlignment="1">
      <alignment vertical="center"/>
    </xf>
    <xf numFmtId="0" fontId="11" fillId="7" borderId="0" xfId="8" applyNumberFormat="1" applyFont="1" applyBorder="1" applyAlignment="1" applyProtection="1">
      <alignment horizontal="left"/>
    </xf>
    <xf numFmtId="0" fontId="14" fillId="0" borderId="0" xfId="15" applyFont="1" applyBorder="1" applyAlignment="1">
      <alignment horizontal="right"/>
    </xf>
    <xf numFmtId="0" fontId="14" fillId="0" borderId="0" xfId="15" applyFont="1" applyBorder="1" applyAlignment="1">
      <alignment horizontal="right" vertical="top" wrapText="1"/>
    </xf>
    <xf numFmtId="0" fontId="16" fillId="0" borderId="0" xfId="15" applyFont="1" applyBorder="1" applyAlignment="1">
      <alignment horizontal="right"/>
    </xf>
    <xf numFmtId="0" fontId="16" fillId="0" borderId="0" xfId="15" applyFont="1" applyBorder="1" applyAlignment="1">
      <alignment horizontal="left"/>
    </xf>
    <xf numFmtId="0" fontId="14" fillId="0" borderId="0" xfId="15" applyFont="1" applyBorder="1" applyAlignment="1">
      <alignment horizontal="right" vertical="center"/>
    </xf>
    <xf numFmtId="167" fontId="14" fillId="0" borderId="0" xfId="15" applyNumberFormat="1" applyFont="1" applyBorder="1" applyAlignment="1">
      <alignment horizontal="right"/>
    </xf>
    <xf numFmtId="0" fontId="14" fillId="0" borderId="0" xfId="15" applyFont="1" applyBorder="1" applyAlignment="1">
      <alignment horizontal="left"/>
    </xf>
    <xf numFmtId="166" fontId="16" fillId="0" borderId="0" xfId="5" applyNumberFormat="1" applyFont="1" applyFill="1" applyBorder="1" applyAlignment="1" applyProtection="1">
      <alignment horizontal="right"/>
    </xf>
    <xf numFmtId="0" fontId="16" fillId="0" borderId="2" xfId="15" applyFont="1" applyBorder="1" applyAlignment="1">
      <alignment horizontal="right"/>
    </xf>
    <xf numFmtId="0" fontId="15" fillId="0" borderId="0" xfId="0" applyFont="1"/>
    <xf numFmtId="0" fontId="9" fillId="0" borderId="0" xfId="0" applyFont="1" applyBorder="1"/>
    <xf numFmtId="4" fontId="9" fillId="0" borderId="0" xfId="0" applyNumberFormat="1" applyFont="1" applyBorder="1"/>
    <xf numFmtId="165" fontId="16" fillId="0" borderId="0" xfId="15" applyNumberFormat="1" applyFont="1" applyBorder="1"/>
    <xf numFmtId="0" fontId="15" fillId="0" borderId="0" xfId="0" applyFont="1" applyBorder="1"/>
    <xf numFmtId="4" fontId="10" fillId="0" borderId="0" xfId="0" applyNumberFormat="1" applyFont="1" applyBorder="1"/>
    <xf numFmtId="0" fontId="7" fillId="0" borderId="0" xfId="13"/>
    <xf numFmtId="0" fontId="30" fillId="0" borderId="0" xfId="15"/>
    <xf numFmtId="0" fontId="30" fillId="0" borderId="9" xfId="15" applyBorder="1" applyAlignment="1">
      <alignment horizontal="center"/>
    </xf>
    <xf numFmtId="0" fontId="30" fillId="0" borderId="9" xfId="15" applyBorder="1"/>
    <xf numFmtId="0" fontId="30" fillId="0" borderId="0" xfId="15" applyBorder="1"/>
    <xf numFmtId="0" fontId="22" fillId="10" borderId="5" xfId="15" applyFont="1" applyFill="1" applyBorder="1" applyAlignment="1">
      <alignment horizontal="center"/>
    </xf>
    <xf numFmtId="0" fontId="23" fillId="0" borderId="0" xfId="15" applyFont="1"/>
    <xf numFmtId="0" fontId="22" fillId="0" borderId="10" xfId="15" applyFont="1" applyBorder="1" applyAlignment="1">
      <alignment horizontal="center" vertical="center" wrapText="1"/>
    </xf>
    <xf numFmtId="0" fontId="22" fillId="0" borderId="11" xfId="15" applyFont="1" applyBorder="1" applyAlignment="1">
      <alignment horizontal="center" vertical="center" wrapText="1"/>
    </xf>
    <xf numFmtId="0" fontId="22" fillId="0" borderId="6" xfId="15" applyFont="1" applyBorder="1" applyAlignment="1">
      <alignment horizontal="center" vertical="center" wrapText="1"/>
    </xf>
    <xf numFmtId="0" fontId="22" fillId="0" borderId="12" xfId="15" applyFont="1" applyBorder="1" applyAlignment="1">
      <alignment horizontal="center" vertical="center" wrapText="1"/>
    </xf>
    <xf numFmtId="0" fontId="22" fillId="0" borderId="13" xfId="15" applyFont="1" applyBorder="1" applyAlignment="1">
      <alignment horizontal="center" vertical="center" wrapText="1"/>
    </xf>
    <xf numFmtId="0" fontId="22" fillId="0" borderId="14" xfId="15" applyFont="1" applyBorder="1" applyAlignment="1">
      <alignment horizontal="center" vertical="center" wrapText="1"/>
    </xf>
    <xf numFmtId="0" fontId="24" fillId="0" borderId="13" xfId="15" applyFont="1" applyBorder="1" applyAlignment="1">
      <alignment horizontal="center" vertical="center" wrapText="1"/>
    </xf>
    <xf numFmtId="0" fontId="25" fillId="0" borderId="13" xfId="15" applyFont="1" applyBorder="1" applyAlignment="1">
      <alignment horizontal="center" vertical="center" wrapText="1"/>
    </xf>
    <xf numFmtId="0" fontId="23" fillId="0" borderId="0" xfId="15" applyFont="1" applyAlignment="1">
      <alignment horizontal="center"/>
    </xf>
    <xf numFmtId="168" fontId="23" fillId="0" borderId="15" xfId="15" applyNumberFormat="1" applyFont="1" applyBorder="1" applyAlignment="1">
      <alignment horizontal="center"/>
    </xf>
    <xf numFmtId="0" fontId="22" fillId="11" borderId="15" xfId="15" applyFont="1" applyFill="1" applyBorder="1"/>
    <xf numFmtId="0" fontId="22" fillId="11" borderId="16" xfId="15" applyFont="1" applyFill="1" applyBorder="1"/>
    <xf numFmtId="165" fontId="22" fillId="11" borderId="7" xfId="15" applyNumberFormat="1" applyFont="1" applyFill="1" applyBorder="1"/>
    <xf numFmtId="165" fontId="23" fillId="0" borderId="16" xfId="15" applyNumberFormat="1" applyFont="1" applyBorder="1"/>
    <xf numFmtId="165" fontId="23" fillId="0" borderId="7" xfId="15" applyNumberFormat="1" applyFont="1" applyBorder="1"/>
    <xf numFmtId="165" fontId="23" fillId="0" borderId="15" xfId="15" applyNumberFormat="1" applyFont="1" applyBorder="1"/>
    <xf numFmtId="169" fontId="23" fillId="0" borderId="0" xfId="15" applyNumberFormat="1" applyFont="1" applyAlignment="1">
      <alignment horizontal="center"/>
    </xf>
    <xf numFmtId="0" fontId="23" fillId="0" borderId="18" xfId="15" applyFont="1" applyBorder="1" applyAlignment="1">
      <alignment horizontal="center"/>
    </xf>
    <xf numFmtId="0" fontId="23" fillId="0" borderId="18" xfId="15" applyFont="1" applyBorder="1"/>
    <xf numFmtId="0" fontId="22" fillId="0" borderId="19" xfId="15" applyFont="1" applyBorder="1" applyAlignment="1">
      <alignment horizontal="center"/>
    </xf>
    <xf numFmtId="0" fontId="23" fillId="0" borderId="20" xfId="15" applyFont="1" applyBorder="1"/>
    <xf numFmtId="0" fontId="23" fillId="0" borderId="21" xfId="15" applyFont="1" applyBorder="1"/>
    <xf numFmtId="165" fontId="23" fillId="0" borderId="0" xfId="0" applyNumberFormat="1" applyFont="1" applyAlignment="1">
      <alignment horizontal="center"/>
    </xf>
    <xf numFmtId="0" fontId="22" fillId="0" borderId="13" xfId="15" applyFont="1" applyBorder="1" applyAlignment="1">
      <alignment horizontal="center" vertical="center"/>
    </xf>
    <xf numFmtId="0" fontId="22" fillId="0" borderId="14" xfId="15" applyFont="1" applyBorder="1" applyAlignment="1">
      <alignment horizontal="center" vertical="center"/>
    </xf>
    <xf numFmtId="0" fontId="22" fillId="0" borderId="12" xfId="15" applyFont="1" applyBorder="1" applyAlignment="1">
      <alignment horizontal="center" vertical="center"/>
    </xf>
    <xf numFmtId="16" fontId="23" fillId="0" borderId="0" xfId="15" applyNumberFormat="1" applyFont="1" applyBorder="1" applyAlignment="1">
      <alignment horizontal="center"/>
    </xf>
    <xf numFmtId="0" fontId="22" fillId="0" borderId="3" xfId="15" applyFont="1" applyBorder="1"/>
    <xf numFmtId="0" fontId="22" fillId="0" borderId="1" xfId="15" applyFont="1" applyBorder="1"/>
    <xf numFmtId="165" fontId="22" fillId="0" borderId="20" xfId="15" applyNumberFormat="1" applyFont="1" applyBorder="1"/>
    <xf numFmtId="165" fontId="22" fillId="0" borderId="0" xfId="15" applyNumberFormat="1" applyFont="1" applyBorder="1"/>
    <xf numFmtId="0" fontId="22" fillId="11" borderId="3" xfId="15" applyFont="1" applyFill="1" applyBorder="1"/>
    <xf numFmtId="0" fontId="22" fillId="11" borderId="1" xfId="15" applyFont="1" applyFill="1" applyBorder="1"/>
    <xf numFmtId="4" fontId="22" fillId="11" borderId="1" xfId="15" applyNumberFormat="1" applyFont="1" applyFill="1" applyBorder="1"/>
    <xf numFmtId="4" fontId="22" fillId="0" borderId="4" xfId="15" applyNumberFormat="1" applyFont="1" applyFill="1" applyBorder="1"/>
    <xf numFmtId="165" fontId="23" fillId="0" borderId="0" xfId="15" applyNumberFormat="1" applyFont="1" applyBorder="1"/>
    <xf numFmtId="0" fontId="22" fillId="11" borderId="4" xfId="15" applyFont="1" applyFill="1" applyBorder="1"/>
    <xf numFmtId="0" fontId="22" fillId="11" borderId="0" xfId="15" applyFont="1" applyFill="1" applyBorder="1"/>
    <xf numFmtId="4" fontId="22" fillId="11" borderId="0" xfId="15" applyNumberFormat="1" applyFont="1" applyFill="1" applyBorder="1"/>
    <xf numFmtId="165" fontId="23" fillId="0" borderId="0" xfId="15" applyNumberFormat="1" applyFont="1" applyBorder="1" applyAlignment="1">
      <alignment horizontal="left"/>
    </xf>
    <xf numFmtId="0" fontId="7" fillId="0" borderId="0" xfId="13" applyAlignment="1">
      <alignment horizontal="left"/>
    </xf>
    <xf numFmtId="165" fontId="23" fillId="0" borderId="0" xfId="0" applyNumberFormat="1" applyFont="1"/>
    <xf numFmtId="165" fontId="26" fillId="0" borderId="0" xfId="13" applyNumberFormat="1" applyFont="1"/>
    <xf numFmtId="165" fontId="23" fillId="0" borderId="1" xfId="15" applyNumberFormat="1" applyFont="1" applyBorder="1"/>
    <xf numFmtId="169" fontId="7" fillId="0" borderId="0" xfId="13" applyNumberFormat="1"/>
    <xf numFmtId="0" fontId="27" fillId="0" borderId="0" xfId="13" applyFont="1"/>
    <xf numFmtId="170" fontId="23" fillId="0" borderId="0" xfId="15" applyNumberFormat="1" applyFont="1" applyBorder="1" applyAlignment="1">
      <alignment horizontal="center"/>
    </xf>
    <xf numFmtId="4" fontId="28" fillId="11" borderId="0" xfId="13" applyNumberFormat="1" applyFont="1" applyFill="1"/>
    <xf numFmtId="165" fontId="26" fillId="0" borderId="1" xfId="13" applyNumberFormat="1" applyFont="1" applyBorder="1"/>
    <xf numFmtId="0" fontId="23" fillId="0" borderId="0" xfId="15" applyFont="1" applyBorder="1" applyAlignment="1">
      <alignment horizontal="center"/>
    </xf>
    <xf numFmtId="0" fontId="22" fillId="11" borderId="8" xfId="15" applyFont="1" applyFill="1" applyBorder="1"/>
    <xf numFmtId="0" fontId="22" fillId="11" borderId="9" xfId="15" applyFont="1" applyFill="1" applyBorder="1"/>
    <xf numFmtId="4" fontId="22" fillId="11" borderId="9" xfId="15" applyNumberFormat="1" applyFont="1" applyFill="1" applyBorder="1"/>
    <xf numFmtId="165" fontId="23" fillId="0" borderId="0" xfId="15" applyNumberFormat="1" applyFont="1"/>
    <xf numFmtId="165" fontId="26" fillId="0" borderId="0" xfId="5" applyFont="1" applyFill="1" applyBorder="1" applyAlignment="1" applyProtection="1"/>
    <xf numFmtId="165" fontId="29" fillId="0" borderId="0" xfId="13" applyNumberFormat="1" applyFont="1"/>
    <xf numFmtId="0" fontId="26" fillId="0" borderId="0" xfId="13" applyFont="1"/>
    <xf numFmtId="171" fontId="23" fillId="0" borderId="0" xfId="15" applyNumberFormat="1" applyFont="1" applyBorder="1"/>
    <xf numFmtId="165" fontId="28" fillId="0" borderId="2" xfId="13" applyNumberFormat="1" applyFont="1" applyBorder="1"/>
    <xf numFmtId="0" fontId="14" fillId="0" borderId="0" xfId="0" applyFont="1" applyAlignment="1">
      <alignment horizontal="center"/>
    </xf>
    <xf numFmtId="0" fontId="0" fillId="0" borderId="0" xfId="0" applyBorder="1"/>
    <xf numFmtId="0" fontId="11" fillId="0" borderId="0" xfId="8" applyNumberFormat="1" applyFont="1" applyFill="1" applyBorder="1" applyAlignment="1" applyProtection="1">
      <alignment horizontal="center"/>
    </xf>
    <xf numFmtId="165" fontId="14" fillId="0" borderId="0" xfId="15" applyNumberFormat="1" applyFont="1" applyBorder="1"/>
    <xf numFmtId="0" fontId="10" fillId="0" borderId="0" xfId="0" applyFont="1" applyBorder="1"/>
    <xf numFmtId="166" fontId="32" fillId="0" borderId="0" xfId="5" applyNumberFormat="1" applyFont="1" applyFill="1" applyBorder="1" applyAlignment="1" applyProtection="1"/>
    <xf numFmtId="166" fontId="32" fillId="0" borderId="0" xfId="5" applyNumberFormat="1" applyFont="1"/>
    <xf numFmtId="165" fontId="7" fillId="0" borderId="0" xfId="13" applyNumberFormat="1"/>
    <xf numFmtId="39" fontId="7" fillId="0" borderId="0" xfId="13" applyNumberFormat="1"/>
    <xf numFmtId="0" fontId="33" fillId="0" borderId="15" xfId="15" applyFont="1" applyFill="1" applyBorder="1"/>
    <xf numFmtId="165" fontId="0" fillId="0" borderId="0" xfId="0" applyNumberFormat="1"/>
    <xf numFmtId="165" fontId="34" fillId="0" borderId="0" xfId="15" applyNumberFormat="1" applyFont="1" applyBorder="1"/>
    <xf numFmtId="172" fontId="16" fillId="0" borderId="0" xfId="5" applyNumberFormat="1" applyFont="1" applyFill="1" applyBorder="1" applyAlignment="1" applyProtection="1">
      <alignment horizontal="right"/>
    </xf>
    <xf numFmtId="172" fontId="0" fillId="0" borderId="0" xfId="0" applyNumberFormat="1"/>
    <xf numFmtId="2" fontId="23" fillId="0" borderId="0" xfId="15" applyNumberFormat="1" applyFont="1" applyBorder="1"/>
    <xf numFmtId="2" fontId="26" fillId="0" borderId="0" xfId="13" applyNumberFormat="1" applyFont="1" applyBorder="1"/>
    <xf numFmtId="165" fontId="7" fillId="0" borderId="0" xfId="13" applyNumberFormat="1" applyBorder="1"/>
    <xf numFmtId="169" fontId="22" fillId="0" borderId="0" xfId="15" applyNumberFormat="1" applyFont="1" applyBorder="1"/>
    <xf numFmtId="0" fontId="35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165" fontId="33" fillId="0" borderId="16" xfId="15" applyNumberFormat="1" applyFont="1" applyBorder="1"/>
    <xf numFmtId="168" fontId="33" fillId="0" borderId="15" xfId="15" applyNumberFormat="1" applyFont="1" applyBorder="1" applyAlignment="1">
      <alignment horizontal="center"/>
    </xf>
    <xf numFmtId="0" fontId="33" fillId="0" borderId="16" xfId="15" applyFont="1" applyFill="1" applyBorder="1"/>
    <xf numFmtId="165" fontId="33" fillId="0" borderId="7" xfId="15" applyNumberFormat="1" applyFont="1" applyFill="1" applyBorder="1"/>
    <xf numFmtId="166" fontId="0" fillId="0" borderId="0" xfId="0" applyNumberFormat="1" applyBorder="1"/>
    <xf numFmtId="0" fontId="33" fillId="0" borderId="0" xfId="0" applyFont="1" applyAlignment="1">
      <alignment horizontal="left" wrapText="1"/>
    </xf>
    <xf numFmtId="0" fontId="33" fillId="0" borderId="0" xfId="0" applyFont="1" applyAlignment="1">
      <alignment horizontal="left"/>
    </xf>
    <xf numFmtId="165" fontId="37" fillId="0" borderId="0" xfId="13" applyNumberFormat="1" applyFont="1"/>
    <xf numFmtId="0" fontId="32" fillId="0" borderId="0" xfId="15" applyFont="1" applyBorder="1" applyAlignment="1">
      <alignment horizontal="right"/>
    </xf>
    <xf numFmtId="3" fontId="14" fillId="0" borderId="0" xfId="15" applyNumberFormat="1" applyFont="1" applyBorder="1" applyAlignment="1">
      <alignment horizontal="right"/>
    </xf>
    <xf numFmtId="4" fontId="16" fillId="0" borderId="0" xfId="0" applyNumberFormat="1" applyFont="1" applyBorder="1"/>
    <xf numFmtId="0" fontId="23" fillId="0" borderId="0" xfId="0" applyFont="1" applyAlignment="1">
      <alignment horizontal="left"/>
    </xf>
    <xf numFmtId="0" fontId="0" fillId="0" borderId="24" xfId="0" applyBorder="1"/>
    <xf numFmtId="0" fontId="16" fillId="0" borderId="25" xfId="15" applyFont="1" applyBorder="1" applyAlignment="1">
      <alignment horizontal="left"/>
    </xf>
    <xf numFmtId="0" fontId="14" fillId="0" borderId="25" xfId="15" applyFont="1" applyBorder="1" applyAlignment="1">
      <alignment horizontal="left"/>
    </xf>
    <xf numFmtId="166" fontId="16" fillId="0" borderId="25" xfId="5" applyNumberFormat="1" applyFont="1" applyFill="1" applyBorder="1" applyAlignment="1" applyProtection="1">
      <alignment horizontal="right"/>
    </xf>
    <xf numFmtId="172" fontId="16" fillId="0" borderId="26" xfId="5" applyNumberFormat="1" applyFont="1" applyFill="1" applyBorder="1" applyAlignment="1" applyProtection="1">
      <alignment horizontal="right"/>
    </xf>
    <xf numFmtId="0" fontId="0" fillId="0" borderId="27" xfId="0" applyBorder="1"/>
    <xf numFmtId="172" fontId="16" fillId="0" borderId="28" xfId="5" applyNumberFormat="1" applyFont="1" applyFill="1" applyBorder="1" applyAlignment="1" applyProtection="1">
      <alignment horizontal="right"/>
    </xf>
    <xf numFmtId="0" fontId="0" fillId="0" borderId="29" xfId="0" applyBorder="1"/>
    <xf numFmtId="0" fontId="16" fillId="0" borderId="22" xfId="15" applyFont="1" applyBorder="1" applyAlignment="1">
      <alignment horizontal="right"/>
    </xf>
    <xf numFmtId="0" fontId="14" fillId="0" borderId="22" xfId="15" applyFont="1" applyBorder="1" applyAlignment="1">
      <alignment horizontal="left"/>
    </xf>
    <xf numFmtId="172" fontId="16" fillId="0" borderId="22" xfId="5" applyNumberFormat="1" applyFont="1" applyFill="1" applyBorder="1" applyAlignment="1" applyProtection="1">
      <alignment horizontal="right"/>
    </xf>
    <xf numFmtId="166" fontId="16" fillId="0" borderId="22" xfId="5" applyNumberFormat="1" applyFont="1" applyFill="1" applyBorder="1" applyAlignment="1" applyProtection="1">
      <alignment horizontal="right"/>
    </xf>
    <xf numFmtId="172" fontId="16" fillId="0" borderId="30" xfId="5" applyNumberFormat="1" applyFont="1" applyFill="1" applyBorder="1" applyAlignment="1" applyProtection="1">
      <alignment horizontal="right"/>
    </xf>
    <xf numFmtId="166" fontId="38" fillId="0" borderId="0" xfId="15" applyNumberFormat="1" applyFont="1" applyBorder="1" applyAlignment="1">
      <alignment horizontal="left"/>
    </xf>
    <xf numFmtId="0" fontId="13" fillId="0" borderId="0" xfId="8" applyNumberFormat="1" applyFont="1" applyFill="1" applyBorder="1" applyAlignment="1" applyProtection="1">
      <alignment horizontal="center"/>
    </xf>
    <xf numFmtId="0" fontId="0" fillId="0" borderId="25" xfId="0" applyBorder="1"/>
    <xf numFmtId="166" fontId="16" fillId="0" borderId="26" xfId="5" applyNumberFormat="1" applyFont="1" applyFill="1" applyBorder="1" applyAlignment="1" applyProtection="1">
      <alignment horizontal="right"/>
    </xf>
    <xf numFmtId="0" fontId="0" fillId="0" borderId="22" xfId="0" applyBorder="1"/>
    <xf numFmtId="0" fontId="0" fillId="0" borderId="30" xfId="0" applyBorder="1"/>
    <xf numFmtId="0" fontId="38" fillId="0" borderId="0" xfId="15" applyFont="1" applyBorder="1" applyAlignment="1">
      <alignment horizontal="right"/>
    </xf>
    <xf numFmtId="166" fontId="16" fillId="0" borderId="23" xfId="5" applyNumberFormat="1" applyFont="1" applyFill="1" applyBorder="1" applyAlignment="1" applyProtection="1">
      <alignment horizontal="right"/>
    </xf>
    <xf numFmtId="2" fontId="14" fillId="0" borderId="0" xfId="15" applyNumberFormat="1" applyFont="1" applyBorder="1"/>
    <xf numFmtId="0" fontId="38" fillId="0" borderId="0" xfId="15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28" xfId="0" applyFont="1" applyBorder="1" applyAlignment="1">
      <alignment horizontal="center"/>
    </xf>
    <xf numFmtId="2" fontId="15" fillId="0" borderId="28" xfId="0" applyNumberFormat="1" applyFont="1" applyBorder="1"/>
    <xf numFmtId="166" fontId="36" fillId="0" borderId="0" xfId="0" applyNumberFormat="1" applyFont="1" applyAlignment="1">
      <alignment horizontal="center"/>
    </xf>
    <xf numFmtId="0" fontId="32" fillId="0" borderId="27" xfId="0" applyFont="1" applyBorder="1" applyAlignment="1">
      <alignment horizontal="center"/>
    </xf>
    <xf numFmtId="165" fontId="19" fillId="0" borderId="31" xfId="5" applyNumberFormat="1" applyFont="1" applyFill="1" applyBorder="1" applyAlignment="1" applyProtection="1"/>
    <xf numFmtId="0" fontId="32" fillId="0" borderId="0" xfId="15" applyFont="1" applyBorder="1"/>
    <xf numFmtId="166" fontId="32" fillId="0" borderId="0" xfId="5" applyNumberFormat="1" applyFont="1" applyBorder="1"/>
    <xf numFmtId="0" fontId="22" fillId="0" borderId="15" xfId="15" applyFont="1" applyFill="1" applyBorder="1"/>
    <xf numFmtId="0" fontId="22" fillId="0" borderId="16" xfId="15" applyFont="1" applyFill="1" applyBorder="1"/>
    <xf numFmtId="165" fontId="22" fillId="0" borderId="7" xfId="15" applyNumberFormat="1" applyFont="1" applyFill="1" applyBorder="1"/>
    <xf numFmtId="165" fontId="23" fillId="0" borderId="32" xfId="15" applyNumberFormat="1" applyFont="1" applyBorder="1"/>
    <xf numFmtId="165" fontId="23" fillId="0" borderId="33" xfId="15" applyNumberFormat="1" applyFont="1" applyBorder="1"/>
    <xf numFmtId="165" fontId="23" fillId="0" borderId="34" xfId="15" applyNumberFormat="1" applyFont="1" applyBorder="1"/>
    <xf numFmtId="165" fontId="23" fillId="0" borderId="28" xfId="15" applyNumberFormat="1" applyFont="1" applyBorder="1"/>
    <xf numFmtId="165" fontId="23" fillId="0" borderId="35" xfId="15" applyNumberFormat="1" applyFont="1" applyBorder="1"/>
    <xf numFmtId="165" fontId="23" fillId="0" borderId="36" xfId="15" applyNumberFormat="1" applyFont="1" applyBorder="1"/>
    <xf numFmtId="0" fontId="22" fillId="0" borderId="37" xfId="15" applyFont="1" applyBorder="1" applyAlignment="1">
      <alignment horizontal="center"/>
    </xf>
    <xf numFmtId="168" fontId="23" fillId="0" borderId="40" xfId="15" applyNumberFormat="1" applyFont="1" applyBorder="1" applyAlignment="1">
      <alignment horizontal="center"/>
    </xf>
    <xf numFmtId="0" fontId="22" fillId="0" borderId="40" xfId="15" applyFont="1" applyFill="1" applyBorder="1"/>
    <xf numFmtId="0" fontId="22" fillId="0" borderId="41" xfId="15" applyFont="1" applyFill="1" applyBorder="1"/>
    <xf numFmtId="165" fontId="22" fillId="0" borderId="42" xfId="15" applyNumberFormat="1" applyFont="1" applyFill="1" applyBorder="1"/>
    <xf numFmtId="165" fontId="22" fillId="0" borderId="43" xfId="15" applyNumberFormat="1" applyFont="1" applyFill="1" applyBorder="1"/>
    <xf numFmtId="43" fontId="7" fillId="0" borderId="0" xfId="13" applyNumberFormat="1"/>
    <xf numFmtId="0" fontId="18" fillId="0" borderId="0" xfId="8" applyNumberFormat="1" applyFont="1" applyFill="1" applyBorder="1" applyAlignment="1" applyProtection="1">
      <alignment horizontal="center"/>
    </xf>
    <xf numFmtId="166" fontId="32" fillId="0" borderId="0" xfId="5" applyNumberFormat="1" applyFont="1" applyBorder="1" applyAlignment="1">
      <alignment vertical="center"/>
    </xf>
    <xf numFmtId="166" fontId="32" fillId="0" borderId="0" xfId="5" applyNumberFormat="1" applyFont="1" applyFill="1" applyBorder="1" applyAlignment="1" applyProtection="1">
      <alignment vertical="center"/>
    </xf>
    <xf numFmtId="166" fontId="32" fillId="0" borderId="0" xfId="5" applyNumberFormat="1" applyFont="1" applyBorder="1" applyAlignment="1">
      <alignment horizontal="right"/>
    </xf>
    <xf numFmtId="166" fontId="32" fillId="0" borderId="0" xfId="5" applyNumberFormat="1" applyFont="1" applyBorder="1" applyAlignment="1">
      <alignment horizontal="left"/>
    </xf>
    <xf numFmtId="166" fontId="32" fillId="0" borderId="0" xfId="5" applyNumberFormat="1" applyFont="1" applyFill="1" applyBorder="1" applyAlignment="1" applyProtection="1">
      <alignment horizontal="right"/>
    </xf>
    <xf numFmtId="0" fontId="38" fillId="0" borderId="0" xfId="15" applyFont="1" applyBorder="1" applyAlignment="1">
      <alignment horizontal="left"/>
    </xf>
    <xf numFmtId="166" fontId="32" fillId="0" borderId="0" xfId="15" applyNumberFormat="1" applyFont="1" applyBorder="1" applyAlignment="1">
      <alignment horizontal="left"/>
    </xf>
    <xf numFmtId="0" fontId="0" fillId="0" borderId="0" xfId="0" applyFont="1" applyBorder="1"/>
    <xf numFmtId="166" fontId="32" fillId="0" borderId="22" xfId="15" applyNumberFormat="1" applyFont="1" applyBorder="1" applyAlignment="1">
      <alignment horizontal="left"/>
    </xf>
    <xf numFmtId="166" fontId="38" fillId="0" borderId="2" xfId="15" applyNumberFormat="1" applyFont="1" applyBorder="1" applyAlignment="1">
      <alignment horizontal="left"/>
    </xf>
    <xf numFmtId="165" fontId="34" fillId="0" borderId="32" xfId="15" applyNumberFormat="1" applyFont="1" applyBorder="1"/>
    <xf numFmtId="169" fontId="34" fillId="13" borderId="0" xfId="15" applyNumberFormat="1" applyFont="1" applyFill="1" applyAlignment="1">
      <alignment horizontal="center"/>
    </xf>
    <xf numFmtId="38" fontId="32" fillId="0" borderId="0" xfId="5" applyNumberFormat="1" applyFont="1" applyFill="1" applyBorder="1" applyAlignment="1" applyProtection="1"/>
    <xf numFmtId="38" fontId="16" fillId="0" borderId="23" xfId="5" applyNumberFormat="1" applyFont="1" applyFill="1" applyBorder="1" applyAlignment="1" applyProtection="1">
      <alignment horizontal="right"/>
    </xf>
    <xf numFmtId="0" fontId="8" fillId="0" borderId="0" xfId="0" applyFont="1" applyAlignment="1">
      <alignment horizontal="left"/>
    </xf>
    <xf numFmtId="15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65" fontId="22" fillId="0" borderId="0" xfId="15" applyNumberFormat="1" applyFont="1" applyBorder="1" applyAlignment="1">
      <alignment horizontal="right"/>
    </xf>
    <xf numFmtId="0" fontId="20" fillId="0" borderId="0" xfId="15" applyFont="1" applyBorder="1" applyAlignment="1">
      <alignment horizontal="center"/>
    </xf>
    <xf numFmtId="0" fontId="21" fillId="8" borderId="13" xfId="15" applyFont="1" applyFill="1" applyBorder="1" applyAlignment="1">
      <alignment horizontal="center"/>
    </xf>
    <xf numFmtId="0" fontId="22" fillId="12" borderId="13" xfId="15" applyFont="1" applyFill="1" applyBorder="1" applyAlignment="1">
      <alignment horizontal="center"/>
    </xf>
    <xf numFmtId="0" fontId="22" fillId="9" borderId="17" xfId="15" applyFont="1" applyFill="1" applyBorder="1" applyAlignment="1">
      <alignment horizontal="center"/>
    </xf>
    <xf numFmtId="0" fontId="22" fillId="10" borderId="5" xfId="15" applyFont="1" applyFill="1" applyBorder="1" applyAlignment="1">
      <alignment horizontal="center"/>
    </xf>
    <xf numFmtId="0" fontId="22" fillId="0" borderId="17" xfId="15" applyFont="1" applyBorder="1" applyAlignment="1">
      <alignment horizontal="center"/>
    </xf>
    <xf numFmtId="0" fontId="22" fillId="0" borderId="38" xfId="15" applyFont="1" applyBorder="1" applyAlignment="1">
      <alignment horizontal="center"/>
    </xf>
    <xf numFmtId="0" fontId="22" fillId="0" borderId="39" xfId="15" applyFont="1" applyBorder="1" applyAlignment="1">
      <alignment horizontal="center"/>
    </xf>
  </cellXfs>
  <cellStyles count="19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Comma" xfId="5" builtinId="3"/>
    <cellStyle name="Error" xfId="6" xr:uid="{00000000-0005-0000-0000-000005000000}"/>
    <cellStyle name="Excel_BuiltIn_Bad" xfId="7" xr:uid="{00000000-0005-0000-0000-000006000000}"/>
    <cellStyle name="Excel_BuiltIn_Good" xfId="8" xr:uid="{00000000-0005-0000-0000-000007000000}"/>
    <cellStyle name="Footnote" xfId="9" xr:uid="{00000000-0005-0000-0000-00000A000000}"/>
    <cellStyle name="Heading" xfId="10" xr:uid="{00000000-0005-0000-0000-00000B000000}"/>
    <cellStyle name="Normal" xfId="0" builtinId="0"/>
    <cellStyle name="Normal 2" xfId="11" xr:uid="{00000000-0005-0000-0000-00000D000000}"/>
    <cellStyle name="Normal 3" xfId="12" xr:uid="{00000000-0005-0000-0000-00000E000000}"/>
    <cellStyle name="Normal 4" xfId="13" xr:uid="{00000000-0005-0000-0000-00000F000000}"/>
    <cellStyle name="Normal 5" xfId="14" xr:uid="{00000000-0005-0000-0000-000010000000}"/>
    <cellStyle name="Normal_Accounts 2002-03 - Period 3" xfId="15" xr:uid="{00000000-0005-0000-0000-000011000000}"/>
    <cellStyle name="Status" xfId="16" xr:uid="{00000000-0005-0000-0000-000012000000}"/>
    <cellStyle name="Text" xfId="17" xr:uid="{00000000-0005-0000-0000-000013000000}"/>
    <cellStyle name="Warning" xfId="18" xr:uid="{00000000-0005-0000-0000-000014000000}"/>
  </cellStyles>
  <dxfs count="1">
    <dxf>
      <fill>
        <patternFill patternType="solid">
          <fgColor indexed="16"/>
          <bgColor indexed="10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FFCCCC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411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"/>
  <sheetViews>
    <sheetView tabSelected="1" zoomScale="160" zoomScaleNormal="160" workbookViewId="0">
      <selection activeCell="H13" sqref="H13"/>
    </sheetView>
  </sheetViews>
  <sheetFormatPr baseColWidth="10" defaultColWidth="8.6640625" defaultRowHeight="13"/>
  <cols>
    <col min="1" max="1" width="6.1640625" customWidth="1"/>
    <col min="2" max="2" width="34.6640625" customWidth="1"/>
    <col min="3" max="4" width="10" customWidth="1"/>
    <col min="5" max="5" width="10.33203125" customWidth="1"/>
    <col min="6" max="6" width="11.1640625" customWidth="1"/>
    <col min="7" max="7" width="22" style="86" customWidth="1"/>
    <col min="8" max="8" width="9" customWidth="1"/>
    <col min="9" max="9" width="10.5" customWidth="1"/>
    <col min="10" max="10" width="10" customWidth="1"/>
  </cols>
  <sheetData>
    <row r="1" spans="2:10" ht="18" customHeight="1">
      <c r="B1" s="180" t="s">
        <v>73</v>
      </c>
      <c r="C1" s="180"/>
      <c r="D1" s="181">
        <v>44378</v>
      </c>
      <c r="E1" s="182"/>
      <c r="F1" s="182"/>
      <c r="H1" s="2"/>
      <c r="I1" s="2"/>
      <c r="J1" s="1"/>
    </row>
    <row r="2" spans="2:10">
      <c r="B2" s="3"/>
      <c r="C2" s="3"/>
      <c r="D2" s="3"/>
      <c r="E2" s="3"/>
      <c r="F2" s="3"/>
    </row>
    <row r="3" spans="2:10" ht="13" customHeight="1">
      <c r="B3" s="4" t="s">
        <v>0</v>
      </c>
      <c r="C3" s="132" t="s">
        <v>70</v>
      </c>
      <c r="D3" s="165" t="s">
        <v>71</v>
      </c>
      <c r="E3" s="165" t="s">
        <v>72</v>
      </c>
      <c r="F3" s="88"/>
    </row>
    <row r="4" spans="2:10" ht="13" customHeight="1">
      <c r="B4" s="5" t="s">
        <v>58</v>
      </c>
      <c r="C4" s="148">
        <v>4400</v>
      </c>
      <c r="D4" s="91">
        <f>SUM(Cashbook!L35)</f>
        <v>1113.3499999999999</v>
      </c>
      <c r="E4" s="178">
        <f>SUM(C4-D4)</f>
        <v>3286.65</v>
      </c>
      <c r="F4" s="91"/>
      <c r="G4" s="117"/>
    </row>
    <row r="5" spans="2:10" ht="15" customHeight="1">
      <c r="B5" s="6" t="s">
        <v>59</v>
      </c>
      <c r="C5" s="92">
        <v>125</v>
      </c>
      <c r="D5" s="91">
        <f>SUM(Cashbook!M35)</f>
        <v>11.99</v>
      </c>
      <c r="E5" s="178">
        <f t="shared" ref="E5:E14" si="0">SUM(C5-D5)</f>
        <v>113.01</v>
      </c>
      <c r="F5" s="91"/>
    </row>
    <row r="6" spans="2:10">
      <c r="B6" s="5" t="s">
        <v>1</v>
      </c>
      <c r="C6" s="148">
        <v>50</v>
      </c>
      <c r="D6" s="91">
        <f>SUM(Cashbook!N35)</f>
        <v>68.5</v>
      </c>
      <c r="E6" s="178">
        <f t="shared" si="0"/>
        <v>-18.5</v>
      </c>
      <c r="F6" s="91"/>
    </row>
    <row r="7" spans="2:10" ht="15" customHeight="1">
      <c r="B7" s="5" t="s">
        <v>2</v>
      </c>
      <c r="C7" s="148">
        <v>1175</v>
      </c>
      <c r="D7" s="91"/>
      <c r="E7" s="178">
        <f t="shared" si="0"/>
        <v>1175</v>
      </c>
      <c r="F7" s="91"/>
      <c r="H7" s="99"/>
    </row>
    <row r="8" spans="2:10">
      <c r="B8" s="9" t="s">
        <v>3</v>
      </c>
      <c r="C8" s="166">
        <v>100</v>
      </c>
      <c r="D8" s="167">
        <f>SUM(Cashbook!P35)</f>
        <v>80.88</v>
      </c>
      <c r="E8" s="178">
        <f t="shared" si="0"/>
        <v>19.120000000000005</v>
      </c>
      <c r="F8" s="91"/>
    </row>
    <row r="9" spans="2:10">
      <c r="B9" s="5" t="s">
        <v>4</v>
      </c>
      <c r="C9" s="148">
        <v>450</v>
      </c>
      <c r="D9" s="91">
        <f>SUM(Cashbook!Q35)</f>
        <v>420.18</v>
      </c>
      <c r="E9" s="178">
        <f t="shared" si="0"/>
        <v>29.819999999999993</v>
      </c>
      <c r="F9" s="91"/>
    </row>
    <row r="10" spans="2:10">
      <c r="B10" s="10" t="s">
        <v>5</v>
      </c>
      <c r="C10" s="92">
        <v>125</v>
      </c>
      <c r="D10" s="91"/>
      <c r="E10" s="178">
        <f t="shared" si="0"/>
        <v>125</v>
      </c>
      <c r="F10" s="91"/>
    </row>
    <row r="11" spans="2:10" ht="14">
      <c r="B11" s="5" t="s">
        <v>6</v>
      </c>
      <c r="C11" s="148">
        <v>650</v>
      </c>
      <c r="D11" s="91"/>
      <c r="E11" s="178">
        <f t="shared" si="0"/>
        <v>650</v>
      </c>
      <c r="F11" s="91"/>
      <c r="G11" s="104"/>
    </row>
    <row r="12" spans="2:10">
      <c r="B12" s="5" t="s">
        <v>7</v>
      </c>
      <c r="C12" s="168">
        <v>100</v>
      </c>
      <c r="D12" s="91"/>
      <c r="E12" s="178">
        <f t="shared" si="0"/>
        <v>100</v>
      </c>
      <c r="F12" s="91"/>
      <c r="G12" s="111"/>
    </row>
    <row r="13" spans="2:10">
      <c r="B13" s="5" t="s">
        <v>32</v>
      </c>
      <c r="C13" s="168">
        <v>500</v>
      </c>
      <c r="D13" s="91">
        <f>SUM(Cashbook!V35)</f>
        <v>12</v>
      </c>
      <c r="E13" s="178">
        <f t="shared" si="0"/>
        <v>488</v>
      </c>
      <c r="F13" s="91"/>
      <c r="G13" s="111"/>
    </row>
    <row r="14" spans="2:10">
      <c r="B14" s="5" t="s">
        <v>8</v>
      </c>
      <c r="C14" s="168">
        <v>4425</v>
      </c>
      <c r="D14" s="91">
        <f>SUM(Cashbook!W35)</f>
        <v>2212.6999999999998</v>
      </c>
      <c r="E14" s="178">
        <f t="shared" si="0"/>
        <v>2212.3000000000002</v>
      </c>
      <c r="F14" s="91"/>
      <c r="G14" s="112"/>
    </row>
    <row r="15" spans="2:10" ht="14">
      <c r="B15" s="7"/>
      <c r="C15" s="169"/>
      <c r="D15" s="170"/>
      <c r="E15" s="178"/>
      <c r="F15" s="91"/>
      <c r="G15" s="105"/>
    </row>
    <row r="16" spans="2:10" ht="15" thickBot="1">
      <c r="B16" s="13" t="s">
        <v>9</v>
      </c>
      <c r="C16" s="175">
        <f>SUM(C4:C15)</f>
        <v>12100</v>
      </c>
      <c r="D16" s="138">
        <f>SUM(D4:D15)</f>
        <v>3919.5999999999995</v>
      </c>
      <c r="E16" s="179">
        <f>SUM(E4:E15)</f>
        <v>8180.4</v>
      </c>
      <c r="F16" s="138"/>
      <c r="G16" s="144"/>
      <c r="I16" s="87"/>
    </row>
    <row r="17" spans="1:9" ht="14">
      <c r="B17" s="7"/>
      <c r="C17" s="11"/>
      <c r="D17" s="12"/>
      <c r="E17" s="12"/>
      <c r="F17" s="12"/>
      <c r="G17" s="105"/>
      <c r="I17" s="87"/>
    </row>
    <row r="18" spans="1:9" ht="14">
      <c r="B18" s="7"/>
      <c r="C18" s="11"/>
      <c r="D18" s="12"/>
      <c r="E18" s="12"/>
      <c r="F18" s="98"/>
      <c r="G18" s="105"/>
    </row>
    <row r="19" spans="1:9" ht="14">
      <c r="A19" s="118"/>
      <c r="B19" s="119" t="s">
        <v>56</v>
      </c>
      <c r="C19" s="120"/>
      <c r="D19" s="133"/>
      <c r="E19" s="121"/>
      <c r="F19" s="122"/>
      <c r="G19" s="105"/>
    </row>
    <row r="20" spans="1:9" ht="14">
      <c r="A20" s="123"/>
      <c r="B20" s="114" t="s">
        <v>55</v>
      </c>
      <c r="D20" s="172">
        <f>SUM(Cashbook!M46)</f>
        <v>13144.09</v>
      </c>
      <c r="F20" s="124"/>
      <c r="G20" s="105"/>
    </row>
    <row r="21" spans="1:9" ht="14">
      <c r="A21" s="123"/>
      <c r="B21" s="171" t="s">
        <v>76</v>
      </c>
      <c r="C21" s="173"/>
      <c r="D21" s="131"/>
      <c r="F21" s="124"/>
      <c r="G21" s="105"/>
    </row>
    <row r="22" spans="1:9" ht="14">
      <c r="A22" s="123"/>
      <c r="B22" s="114" t="s">
        <v>78</v>
      </c>
      <c r="C22" s="172">
        <v>2952</v>
      </c>
      <c r="E22" s="12"/>
      <c r="F22" s="124"/>
      <c r="G22" s="105"/>
    </row>
    <row r="23" spans="1:9" ht="14">
      <c r="A23" s="123"/>
      <c r="B23" s="114" t="s">
        <v>74</v>
      </c>
      <c r="C23" s="172">
        <v>96</v>
      </c>
      <c r="E23" s="12"/>
      <c r="F23" s="124"/>
      <c r="G23" s="105"/>
    </row>
    <row r="24" spans="1:9" ht="14">
      <c r="A24" s="123"/>
      <c r="B24" s="114" t="s">
        <v>79</v>
      </c>
      <c r="C24" s="172">
        <v>145</v>
      </c>
      <c r="E24" s="12"/>
      <c r="F24" s="124"/>
      <c r="G24" s="105"/>
    </row>
    <row r="25" spans="1:9" ht="14">
      <c r="A25" s="123"/>
      <c r="B25" s="114" t="s">
        <v>80</v>
      </c>
      <c r="C25" s="174">
        <f>SUM(Cashbook!K35)</f>
        <v>44.5</v>
      </c>
      <c r="F25" s="124"/>
      <c r="G25" s="105"/>
    </row>
    <row r="26" spans="1:9" ht="14">
      <c r="A26" s="123"/>
      <c r="B26" s="114"/>
      <c r="C26" s="115"/>
      <c r="D26" s="170">
        <f>SUM(C22:C25)</f>
        <v>3237.5</v>
      </c>
      <c r="E26" s="12"/>
      <c r="F26" s="124"/>
      <c r="G26" s="105"/>
    </row>
    <row r="27" spans="1:9" ht="14">
      <c r="A27" s="123"/>
      <c r="B27" s="171" t="s">
        <v>77</v>
      </c>
      <c r="D27" s="115">
        <f>SUM(E16)</f>
        <v>8180.4</v>
      </c>
      <c r="E27" s="12"/>
      <c r="F27" s="124"/>
      <c r="G27" s="105"/>
    </row>
    <row r="28" spans="1:9" ht="14">
      <c r="A28" s="123"/>
      <c r="B28" s="114"/>
      <c r="D28" s="12"/>
      <c r="F28" s="124"/>
      <c r="G28" s="105"/>
    </row>
    <row r="29" spans="1:9" ht="15" thickBot="1">
      <c r="A29" s="123"/>
      <c r="B29" s="137" t="s">
        <v>75</v>
      </c>
      <c r="C29" s="115"/>
      <c r="D29" s="12"/>
      <c r="E29" s="138">
        <f>SUM(D20+D26-D27)</f>
        <v>8201.19</v>
      </c>
      <c r="F29" s="124"/>
      <c r="G29" s="105"/>
    </row>
    <row r="30" spans="1:9" ht="14">
      <c r="A30" s="125"/>
      <c r="B30" s="126"/>
      <c r="C30" s="127"/>
      <c r="D30" s="128"/>
      <c r="E30" s="129"/>
      <c r="F30" s="130"/>
      <c r="G30" s="105"/>
    </row>
    <row r="31" spans="1:9" ht="14">
      <c r="A31" s="125"/>
      <c r="B31" s="126"/>
      <c r="C31" s="127"/>
      <c r="D31" s="98"/>
      <c r="E31" s="12"/>
      <c r="F31" s="98"/>
      <c r="G31" s="105"/>
    </row>
    <row r="32" spans="1:9" ht="14">
      <c r="A32" s="118"/>
      <c r="B32" s="8" t="s">
        <v>57</v>
      </c>
      <c r="C32" s="11"/>
      <c r="D32" s="121"/>
      <c r="E32" s="134"/>
      <c r="F32" s="98"/>
      <c r="G32" s="105"/>
    </row>
    <row r="33" spans="1:10" ht="14">
      <c r="A33" s="123"/>
      <c r="B33" s="87"/>
      <c r="C33" s="140" t="s">
        <v>61</v>
      </c>
      <c r="D33" s="141" t="s">
        <v>23</v>
      </c>
      <c r="E33" s="142" t="s">
        <v>62</v>
      </c>
      <c r="F33" s="14"/>
      <c r="G33" s="105"/>
    </row>
    <row r="34" spans="1:10" s="87" customFormat="1">
      <c r="A34" s="145"/>
      <c r="B34" s="147"/>
      <c r="C34" s="139"/>
      <c r="D34" s="89"/>
      <c r="E34" s="143"/>
      <c r="F34" s="18"/>
      <c r="G34" s="15"/>
      <c r="H34" s="19"/>
      <c r="I34" s="19"/>
      <c r="J34" s="19"/>
    </row>
    <row r="35" spans="1:10" s="87" customFormat="1">
      <c r="A35" s="123"/>
      <c r="B35" s="147"/>
      <c r="C35" s="139"/>
      <c r="D35" s="89"/>
      <c r="E35" s="143"/>
      <c r="F35" s="18"/>
      <c r="G35" s="15"/>
      <c r="H35" s="19"/>
      <c r="I35" s="19"/>
      <c r="J35" s="19"/>
    </row>
    <row r="36" spans="1:10" s="87" customFormat="1">
      <c r="A36" s="123"/>
      <c r="B36" s="17"/>
      <c r="C36" s="17"/>
      <c r="D36" s="116"/>
      <c r="E36" s="146"/>
      <c r="F36" s="110"/>
      <c r="G36" s="90"/>
      <c r="H36" s="15"/>
      <c r="I36" s="16"/>
      <c r="J36" s="19"/>
    </row>
    <row r="37" spans="1:10">
      <c r="A37" s="125"/>
      <c r="B37" s="135"/>
      <c r="C37" s="135"/>
      <c r="D37" s="135"/>
      <c r="E37" s="136"/>
    </row>
    <row r="38" spans="1:10">
      <c r="A38" s="87"/>
      <c r="B38" s="87"/>
      <c r="C38" s="87"/>
    </row>
  </sheetData>
  <sheetProtection selectLockedCells="1" selectUnlockedCells="1"/>
  <mergeCells count="2">
    <mergeCell ref="B1:C1"/>
    <mergeCell ref="D1:F1"/>
  </mergeCells>
  <phoneticPr fontId="31" type="noConversion"/>
  <pageMargins left="0.74791666666666701" right="0.74791666666666701" top="0.98402777777777795" bottom="0.98402777777777795" header="0.51180555555555596" footer="0.51180555555555596"/>
  <pageSetup paperSize="9" firstPageNumber="0" orientation="portrait" horizontalDpi="300" verticalDpi="300"/>
  <headerFooter alignWithMargins="0"/>
  <ignoredErrors>
    <ignoredError sqref="C16:E16 E11:E12 E7:E10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54"/>
  <sheetViews>
    <sheetView zoomScale="140" zoomScaleNormal="140" workbookViewId="0">
      <pane xSplit="7" ySplit="5" topLeftCell="H9" activePane="bottomRight" state="frozen"/>
      <selection pane="topRight" activeCell="H1" sqref="H1"/>
      <selection pane="bottomLeft" activeCell="A37" sqref="A37"/>
      <selection pane="bottomRight" activeCell="S45" sqref="S45"/>
    </sheetView>
  </sheetViews>
  <sheetFormatPr baseColWidth="10" defaultColWidth="1" defaultRowHeight="15"/>
  <cols>
    <col min="1" max="1" width="1" style="20" customWidth="1"/>
    <col min="2" max="3" width="9" style="20" customWidth="1"/>
    <col min="4" max="4" width="25.5" style="20" customWidth="1"/>
    <col min="5" max="5" width="12" style="20" customWidth="1"/>
    <col min="6" max="6" width="10" style="20" customWidth="1"/>
    <col min="7" max="7" width="9" style="20" customWidth="1"/>
    <col min="8" max="12" width="9.33203125" style="20" customWidth="1"/>
    <col min="13" max="13" width="9" style="20" customWidth="1"/>
    <col min="14" max="16" width="9.33203125" style="20" customWidth="1"/>
    <col min="17" max="17" width="11.33203125" style="20" customWidth="1"/>
    <col min="18" max="25" width="9.33203125" style="20" customWidth="1"/>
    <col min="26" max="26" width="8" style="20" customWidth="1"/>
    <col min="27" max="239" width="9" style="20" customWidth="1"/>
    <col min="240" max="16384" width="1" style="20"/>
  </cols>
  <sheetData>
    <row r="1" spans="1:26" ht="23">
      <c r="A1" s="21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21"/>
    </row>
    <row r="2" spans="1:26" ht="24.75" customHeight="1">
      <c r="A2" s="21"/>
      <c r="B2" s="185" t="s">
        <v>63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21"/>
    </row>
    <row r="3" spans="1:26">
      <c r="A3" s="21"/>
      <c r="B3" s="22"/>
      <c r="C3" s="22"/>
      <c r="D3" s="23"/>
      <c r="E3" s="23"/>
      <c r="F3" s="23"/>
      <c r="G3" s="23"/>
      <c r="H3" s="23"/>
      <c r="I3" s="23"/>
      <c r="J3" s="23"/>
      <c r="K3" s="24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1"/>
    </row>
    <row r="4" spans="1:26">
      <c r="A4" s="21"/>
      <c r="B4" s="186" t="s">
        <v>13</v>
      </c>
      <c r="C4" s="186"/>
      <c r="D4" s="186"/>
      <c r="E4" s="186"/>
      <c r="F4" s="186"/>
      <c r="G4" s="186"/>
      <c r="H4" s="187" t="s">
        <v>14</v>
      </c>
      <c r="I4" s="187"/>
      <c r="J4" s="187"/>
      <c r="K4" s="25"/>
      <c r="L4" s="188" t="s">
        <v>15</v>
      </c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26"/>
    </row>
    <row r="5" spans="1:26" ht="35.5" customHeight="1">
      <c r="A5" s="21"/>
      <c r="B5" s="27" t="s">
        <v>16</v>
      </c>
      <c r="C5" s="27" t="s">
        <v>17</v>
      </c>
      <c r="D5" s="27" t="s">
        <v>18</v>
      </c>
      <c r="E5" s="28" t="s">
        <v>19</v>
      </c>
      <c r="F5" s="29" t="s">
        <v>20</v>
      </c>
      <c r="G5" s="32" t="s">
        <v>21</v>
      </c>
      <c r="H5" s="30" t="s">
        <v>22</v>
      </c>
      <c r="I5" s="31" t="s">
        <v>10</v>
      </c>
      <c r="J5" s="32" t="s">
        <v>11</v>
      </c>
      <c r="K5" s="30" t="s">
        <v>23</v>
      </c>
      <c r="L5" s="30" t="s">
        <v>24</v>
      </c>
      <c r="M5" s="33" t="s">
        <v>25</v>
      </c>
      <c r="N5" s="34" t="s">
        <v>26</v>
      </c>
      <c r="O5" s="33" t="s">
        <v>27</v>
      </c>
      <c r="P5" s="34" t="s">
        <v>28</v>
      </c>
      <c r="Q5" s="31" t="s">
        <v>60</v>
      </c>
      <c r="R5" s="31" t="s">
        <v>29</v>
      </c>
      <c r="S5" s="34" t="s">
        <v>30</v>
      </c>
      <c r="T5" s="31" t="s">
        <v>31</v>
      </c>
      <c r="U5" s="31" t="s">
        <v>48</v>
      </c>
      <c r="V5" s="31" t="s">
        <v>32</v>
      </c>
      <c r="W5" s="31" t="s">
        <v>33</v>
      </c>
      <c r="X5" s="31" t="s">
        <v>49</v>
      </c>
      <c r="Y5" s="31" t="s">
        <v>34</v>
      </c>
      <c r="Z5" s="35" t="s">
        <v>35</v>
      </c>
    </row>
    <row r="6" spans="1:26">
      <c r="A6" s="21"/>
      <c r="B6" s="36"/>
      <c r="C6" s="36"/>
      <c r="D6" s="37" t="s">
        <v>36</v>
      </c>
      <c r="E6" s="38"/>
      <c r="F6" s="39">
        <v>6894</v>
      </c>
      <c r="G6" s="40"/>
      <c r="H6" s="41"/>
      <c r="I6" s="154"/>
      <c r="J6" s="156"/>
      <c r="K6" s="41"/>
      <c r="L6" s="41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3"/>
    </row>
    <row r="7" spans="1:26">
      <c r="A7" s="21"/>
      <c r="B7" s="36"/>
      <c r="C7" s="36"/>
      <c r="D7" s="149"/>
      <c r="E7" s="150"/>
      <c r="F7" s="151"/>
      <c r="G7" s="40"/>
      <c r="H7" s="153"/>
      <c r="I7" s="155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2"/>
      <c r="Z7" s="43"/>
    </row>
    <row r="8" spans="1:26">
      <c r="A8" s="21"/>
      <c r="B8" s="36">
        <v>44287</v>
      </c>
      <c r="C8" s="36" t="s">
        <v>64</v>
      </c>
      <c r="D8" s="95" t="s">
        <v>65</v>
      </c>
      <c r="E8" s="108" t="s">
        <v>54</v>
      </c>
      <c r="F8" s="109"/>
      <c r="G8" s="40">
        <v>21.6</v>
      </c>
      <c r="H8" s="153"/>
      <c r="I8" s="155"/>
      <c r="J8" s="157"/>
      <c r="K8" s="157">
        <v>3.6</v>
      </c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>
        <v>18</v>
      </c>
      <c r="Y8" s="176"/>
      <c r="Z8" s="177">
        <f>SUM(H8:Y8)</f>
        <v>21.6</v>
      </c>
    </row>
    <row r="9" spans="1:26">
      <c r="A9" s="21"/>
      <c r="B9" s="36">
        <v>44294</v>
      </c>
      <c r="C9" s="36" t="s">
        <v>66</v>
      </c>
      <c r="D9" s="95" t="s">
        <v>51</v>
      </c>
      <c r="E9" s="108" t="s">
        <v>50</v>
      </c>
      <c r="F9" s="109"/>
      <c r="G9" s="40">
        <v>380.71</v>
      </c>
      <c r="H9" s="153"/>
      <c r="I9" s="155"/>
      <c r="J9" s="157"/>
      <c r="K9" s="157">
        <v>2.4</v>
      </c>
      <c r="L9" s="157">
        <v>366.32</v>
      </c>
      <c r="M9" s="157">
        <v>11.99</v>
      </c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76"/>
      <c r="Z9" s="177">
        <f t="shared" ref="Z9:Z33" si="0">SUM(H9:Y9)</f>
        <v>380.71</v>
      </c>
    </row>
    <row r="10" spans="1:26">
      <c r="A10" s="21"/>
      <c r="B10" s="36">
        <v>44308</v>
      </c>
      <c r="C10" s="36" t="s">
        <v>67</v>
      </c>
      <c r="D10" s="95" t="s">
        <v>68</v>
      </c>
      <c r="E10" s="108"/>
      <c r="F10" s="109">
        <v>8856</v>
      </c>
      <c r="G10" s="40"/>
      <c r="H10" s="153">
        <v>8856</v>
      </c>
      <c r="I10" s="155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76"/>
      <c r="Z10" s="177">
        <f t="shared" si="0"/>
        <v>8856</v>
      </c>
    </row>
    <row r="11" spans="1:26">
      <c r="A11" s="21"/>
      <c r="B11" s="36">
        <v>44320</v>
      </c>
      <c r="C11" s="36" t="s">
        <v>69</v>
      </c>
      <c r="D11" s="95" t="s">
        <v>65</v>
      </c>
      <c r="E11" s="108" t="s">
        <v>54</v>
      </c>
      <c r="F11" s="151"/>
      <c r="G11" s="40">
        <v>21.6</v>
      </c>
      <c r="H11" s="153"/>
      <c r="I11" s="155"/>
      <c r="J11" s="157"/>
      <c r="K11" s="157">
        <v>3.6</v>
      </c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>
        <v>18</v>
      </c>
      <c r="Y11" s="176"/>
      <c r="Z11" s="177">
        <f t="shared" si="0"/>
        <v>21.6</v>
      </c>
    </row>
    <row r="12" spans="1:26">
      <c r="A12" s="21"/>
      <c r="B12" s="36">
        <v>44295</v>
      </c>
      <c r="C12" s="36" t="s">
        <v>52</v>
      </c>
      <c r="D12" s="95" t="s">
        <v>10</v>
      </c>
      <c r="E12" s="150"/>
      <c r="F12" s="109">
        <v>0.05</v>
      </c>
      <c r="G12" s="106"/>
      <c r="H12" s="153"/>
      <c r="I12" s="155">
        <v>0.05</v>
      </c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76"/>
      <c r="Z12" s="177">
        <f t="shared" si="0"/>
        <v>0.05</v>
      </c>
    </row>
    <row r="13" spans="1:26">
      <c r="A13" s="21"/>
      <c r="B13" s="107">
        <v>44322</v>
      </c>
      <c r="C13" s="107" t="s">
        <v>81</v>
      </c>
      <c r="D13" s="95" t="s">
        <v>82</v>
      </c>
      <c r="E13" s="108" t="s">
        <v>50</v>
      </c>
      <c r="F13" s="109"/>
      <c r="G13" s="106">
        <v>80.88</v>
      </c>
      <c r="H13" s="153"/>
      <c r="I13" s="155"/>
      <c r="J13" s="157"/>
      <c r="K13" s="157"/>
      <c r="L13" s="157"/>
      <c r="M13" s="157"/>
      <c r="N13" s="157"/>
      <c r="O13" s="157"/>
      <c r="P13" s="157">
        <v>80.88</v>
      </c>
      <c r="Q13" s="157"/>
      <c r="R13" s="157"/>
      <c r="S13" s="157"/>
      <c r="T13" s="157"/>
      <c r="U13" s="157"/>
      <c r="V13" s="157"/>
      <c r="W13" s="157"/>
      <c r="X13" s="157"/>
      <c r="Y13" s="152"/>
      <c r="Z13" s="177">
        <f t="shared" si="0"/>
        <v>80.88</v>
      </c>
    </row>
    <row r="14" spans="1:26">
      <c r="A14" s="21"/>
      <c r="B14" s="107">
        <v>44322</v>
      </c>
      <c r="C14" s="107" t="s">
        <v>83</v>
      </c>
      <c r="D14" s="95" t="s">
        <v>51</v>
      </c>
      <c r="E14" s="108" t="s">
        <v>50</v>
      </c>
      <c r="F14" s="109"/>
      <c r="G14" s="106">
        <v>380.71</v>
      </c>
      <c r="H14" s="153"/>
      <c r="I14" s="155"/>
      <c r="J14" s="157"/>
      <c r="K14" s="157"/>
      <c r="L14" s="157">
        <v>380.71</v>
      </c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2"/>
      <c r="Z14" s="177">
        <f t="shared" si="0"/>
        <v>380.71</v>
      </c>
    </row>
    <row r="15" spans="1:26">
      <c r="A15" s="21"/>
      <c r="B15" s="107">
        <v>44323</v>
      </c>
      <c r="C15" s="107" t="s">
        <v>84</v>
      </c>
      <c r="D15" s="95" t="s">
        <v>85</v>
      </c>
      <c r="E15" s="108"/>
      <c r="F15" s="109">
        <v>1500</v>
      </c>
      <c r="G15" s="106"/>
      <c r="H15" s="153"/>
      <c r="I15" s="155"/>
      <c r="J15" s="157">
        <v>1500</v>
      </c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2"/>
      <c r="Z15" s="177">
        <f t="shared" si="0"/>
        <v>1500</v>
      </c>
    </row>
    <row r="16" spans="1:26">
      <c r="A16" s="21"/>
      <c r="B16" s="107">
        <v>44327</v>
      </c>
      <c r="C16" s="107" t="s">
        <v>86</v>
      </c>
      <c r="D16" s="95" t="s">
        <v>87</v>
      </c>
      <c r="E16" s="108" t="s">
        <v>54</v>
      </c>
      <c r="F16" s="109"/>
      <c r="G16" s="106">
        <v>2212.6999999999998</v>
      </c>
      <c r="H16" s="153"/>
      <c r="I16" s="155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>
        <v>2212.6999999999998</v>
      </c>
      <c r="X16" s="157"/>
      <c r="Y16" s="152"/>
      <c r="Z16" s="177">
        <f t="shared" si="0"/>
        <v>2212.6999999999998</v>
      </c>
    </row>
    <row r="17" spans="1:26">
      <c r="A17" s="21"/>
      <c r="B17" s="107">
        <v>44334</v>
      </c>
      <c r="C17" s="107" t="s">
        <v>88</v>
      </c>
      <c r="D17" s="95" t="s">
        <v>89</v>
      </c>
      <c r="E17" s="108" t="s">
        <v>50</v>
      </c>
      <c r="F17" s="109"/>
      <c r="G17" s="106">
        <v>80</v>
      </c>
      <c r="H17" s="153"/>
      <c r="I17" s="155"/>
      <c r="J17" s="157"/>
      <c r="K17" s="157"/>
      <c r="L17" s="157"/>
      <c r="M17" s="157"/>
      <c r="N17" s="157"/>
      <c r="O17" s="157"/>
      <c r="P17" s="157"/>
      <c r="Q17" s="157">
        <v>80</v>
      </c>
      <c r="R17" s="157"/>
      <c r="S17" s="157"/>
      <c r="T17" s="157"/>
      <c r="U17" s="157"/>
      <c r="V17" s="157"/>
      <c r="W17" s="157"/>
      <c r="X17" s="157"/>
      <c r="Y17" s="152"/>
      <c r="Z17" s="177">
        <f t="shared" si="0"/>
        <v>80</v>
      </c>
    </row>
    <row r="18" spans="1:26">
      <c r="A18" s="21"/>
      <c r="B18" s="107">
        <v>44334</v>
      </c>
      <c r="C18" s="107" t="s">
        <v>90</v>
      </c>
      <c r="D18" s="95" t="s">
        <v>91</v>
      </c>
      <c r="E18" s="108" t="s">
        <v>50</v>
      </c>
      <c r="F18" s="109"/>
      <c r="G18" s="106">
        <v>12</v>
      </c>
      <c r="H18" s="153"/>
      <c r="I18" s="155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>
        <v>12</v>
      </c>
      <c r="W18" s="157"/>
      <c r="X18" s="157"/>
      <c r="Y18" s="152"/>
      <c r="Z18" s="177">
        <f t="shared" si="0"/>
        <v>12</v>
      </c>
    </row>
    <row r="19" spans="1:26">
      <c r="A19" s="21"/>
      <c r="B19" s="107">
        <v>44334</v>
      </c>
      <c r="C19" s="107" t="s">
        <v>92</v>
      </c>
      <c r="D19" s="95" t="s">
        <v>93</v>
      </c>
      <c r="E19" s="108" t="s">
        <v>50</v>
      </c>
      <c r="F19" s="109"/>
      <c r="G19" s="106">
        <v>82.2</v>
      </c>
      <c r="H19" s="153"/>
      <c r="I19" s="155"/>
      <c r="J19" s="157"/>
      <c r="K19" s="157">
        <v>13.7</v>
      </c>
      <c r="L19" s="157"/>
      <c r="M19" s="157"/>
      <c r="N19" s="157">
        <v>68.5</v>
      </c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2"/>
      <c r="Z19" s="177">
        <f t="shared" si="0"/>
        <v>82.2</v>
      </c>
    </row>
    <row r="20" spans="1:26">
      <c r="A20" s="21"/>
      <c r="B20" s="107">
        <v>44334</v>
      </c>
      <c r="C20" s="107" t="s">
        <v>94</v>
      </c>
      <c r="D20" s="95" t="s">
        <v>95</v>
      </c>
      <c r="E20" s="108" t="s">
        <v>50</v>
      </c>
      <c r="F20" s="109"/>
      <c r="G20" s="106">
        <v>42</v>
      </c>
      <c r="H20" s="153"/>
      <c r="I20" s="155"/>
      <c r="J20" s="157"/>
      <c r="K20" s="157">
        <v>7</v>
      </c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>
        <v>35</v>
      </c>
      <c r="Y20" s="152"/>
      <c r="Z20" s="177">
        <f t="shared" si="0"/>
        <v>42</v>
      </c>
    </row>
    <row r="21" spans="1:26">
      <c r="A21" s="21"/>
      <c r="B21" s="107">
        <v>44326</v>
      </c>
      <c r="C21" s="107" t="s">
        <v>96</v>
      </c>
      <c r="D21" s="95" t="s">
        <v>10</v>
      </c>
      <c r="E21" s="108"/>
      <c r="F21" s="109">
        <v>0.05</v>
      </c>
      <c r="G21" s="106"/>
      <c r="H21" s="153"/>
      <c r="I21" s="155">
        <v>0.05</v>
      </c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2"/>
      <c r="Z21" s="177">
        <f t="shared" si="0"/>
        <v>0.05</v>
      </c>
    </row>
    <row r="22" spans="1:26">
      <c r="A22" s="21"/>
      <c r="B22" s="107">
        <v>44348</v>
      </c>
      <c r="C22" s="107" t="s">
        <v>97</v>
      </c>
      <c r="D22" s="95" t="s">
        <v>98</v>
      </c>
      <c r="E22" s="108" t="s">
        <v>50</v>
      </c>
      <c r="F22" s="109"/>
      <c r="G22" s="106">
        <v>340.18</v>
      </c>
      <c r="H22" s="153"/>
      <c r="I22" s="155"/>
      <c r="J22" s="157"/>
      <c r="K22" s="157"/>
      <c r="L22" s="157"/>
      <c r="M22" s="157"/>
      <c r="N22" s="157"/>
      <c r="O22" s="157"/>
      <c r="P22" s="157"/>
      <c r="Q22" s="157">
        <v>340.18</v>
      </c>
      <c r="R22" s="157"/>
      <c r="S22" s="157"/>
      <c r="T22" s="157"/>
      <c r="U22" s="157"/>
      <c r="V22" s="157"/>
      <c r="W22" s="157"/>
      <c r="X22" s="157"/>
      <c r="Y22" s="152"/>
      <c r="Z22" s="177">
        <f t="shared" si="0"/>
        <v>340.18</v>
      </c>
    </row>
    <row r="23" spans="1:26">
      <c r="A23" s="21"/>
      <c r="B23" s="107">
        <v>44349</v>
      </c>
      <c r="C23" s="107" t="s">
        <v>99</v>
      </c>
      <c r="D23" s="95" t="s">
        <v>65</v>
      </c>
      <c r="E23" s="108" t="s">
        <v>54</v>
      </c>
      <c r="F23" s="109"/>
      <c r="G23" s="106">
        <v>21.6</v>
      </c>
      <c r="H23" s="153"/>
      <c r="I23" s="155"/>
      <c r="J23" s="157"/>
      <c r="K23" s="157">
        <v>3.6</v>
      </c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>
        <v>18</v>
      </c>
      <c r="Y23" s="152"/>
      <c r="Z23" s="177">
        <f t="shared" si="0"/>
        <v>21.6</v>
      </c>
    </row>
    <row r="24" spans="1:26">
      <c r="A24" s="21"/>
      <c r="B24" s="107">
        <v>44354</v>
      </c>
      <c r="C24" s="107" t="s">
        <v>100</v>
      </c>
      <c r="D24" s="95" t="s">
        <v>95</v>
      </c>
      <c r="E24" s="108" t="s">
        <v>50</v>
      </c>
      <c r="F24" s="109"/>
      <c r="G24" s="106">
        <v>42</v>
      </c>
      <c r="H24" s="153"/>
      <c r="I24" s="155"/>
      <c r="J24" s="157"/>
      <c r="K24" s="157">
        <v>7</v>
      </c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>
        <v>35</v>
      </c>
      <c r="Y24" s="152"/>
      <c r="Z24" s="177">
        <f t="shared" si="0"/>
        <v>42</v>
      </c>
    </row>
    <row r="25" spans="1:26">
      <c r="A25" s="21"/>
      <c r="B25" s="107">
        <v>44354</v>
      </c>
      <c r="C25" s="107" t="s">
        <v>101</v>
      </c>
      <c r="D25" s="95" t="s">
        <v>51</v>
      </c>
      <c r="E25" s="108" t="s">
        <v>50</v>
      </c>
      <c r="F25" s="109"/>
      <c r="G25" s="106">
        <v>366.32</v>
      </c>
      <c r="H25" s="153"/>
      <c r="I25" s="155"/>
      <c r="J25" s="157"/>
      <c r="K25" s="157"/>
      <c r="L25" s="157">
        <v>366.32</v>
      </c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2"/>
      <c r="Z25" s="177">
        <f t="shared" si="0"/>
        <v>366.32</v>
      </c>
    </row>
    <row r="26" spans="1:26">
      <c r="A26" s="21"/>
      <c r="B26" s="107">
        <v>44356</v>
      </c>
      <c r="C26" s="107" t="s">
        <v>102</v>
      </c>
      <c r="D26" s="95" t="s">
        <v>10</v>
      </c>
      <c r="E26" s="108"/>
      <c r="F26" s="109">
        <v>0.09</v>
      </c>
      <c r="G26" s="106"/>
      <c r="H26" s="153"/>
      <c r="I26" s="155">
        <v>0.09</v>
      </c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2"/>
      <c r="Z26" s="177">
        <f t="shared" si="0"/>
        <v>0.09</v>
      </c>
    </row>
    <row r="27" spans="1:26">
      <c r="A27" s="21"/>
      <c r="B27" s="107">
        <v>44379</v>
      </c>
      <c r="C27" s="107" t="s">
        <v>103</v>
      </c>
      <c r="D27" s="95" t="s">
        <v>65</v>
      </c>
      <c r="E27" s="108" t="s">
        <v>54</v>
      </c>
      <c r="F27" s="109"/>
      <c r="G27" s="106">
        <v>21.6</v>
      </c>
      <c r="H27" s="153"/>
      <c r="I27" s="155"/>
      <c r="J27" s="157"/>
      <c r="K27" s="157">
        <v>3.6</v>
      </c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>
        <v>18</v>
      </c>
      <c r="Y27" s="152"/>
      <c r="Z27" s="177">
        <f t="shared" si="0"/>
        <v>21.6</v>
      </c>
    </row>
    <row r="28" spans="1:26">
      <c r="A28" s="21"/>
      <c r="B28" s="107"/>
      <c r="C28" s="107"/>
      <c r="D28" s="95"/>
      <c r="E28" s="108"/>
      <c r="F28" s="109"/>
      <c r="G28" s="106"/>
      <c r="H28" s="153"/>
      <c r="I28" s="155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2"/>
      <c r="Z28" s="177">
        <f t="shared" si="0"/>
        <v>0</v>
      </c>
    </row>
    <row r="29" spans="1:26">
      <c r="A29" s="21"/>
      <c r="B29" s="107"/>
      <c r="C29" s="107"/>
      <c r="D29" s="95"/>
      <c r="E29" s="108"/>
      <c r="F29" s="109"/>
      <c r="G29" s="106"/>
      <c r="H29" s="153"/>
      <c r="I29" s="155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2"/>
      <c r="Z29" s="177">
        <f t="shared" si="0"/>
        <v>0</v>
      </c>
    </row>
    <row r="30" spans="1:26">
      <c r="A30" s="21"/>
      <c r="B30" s="107"/>
      <c r="C30" s="107"/>
      <c r="D30" s="95"/>
      <c r="E30" s="108"/>
      <c r="F30" s="109"/>
      <c r="G30" s="106"/>
      <c r="H30" s="153"/>
      <c r="I30" s="155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2"/>
      <c r="Z30" s="177">
        <f t="shared" si="0"/>
        <v>0</v>
      </c>
    </row>
    <row r="31" spans="1:26">
      <c r="A31" s="21"/>
      <c r="B31" s="107"/>
      <c r="C31" s="107"/>
      <c r="D31" s="95"/>
      <c r="E31" s="108"/>
      <c r="F31" s="109"/>
      <c r="G31" s="106"/>
      <c r="H31" s="153"/>
      <c r="I31" s="155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2"/>
      <c r="Z31" s="177">
        <f t="shared" si="0"/>
        <v>0</v>
      </c>
    </row>
    <row r="32" spans="1:26">
      <c r="A32" s="21"/>
      <c r="B32" s="107"/>
      <c r="C32" s="107"/>
      <c r="D32" s="95"/>
      <c r="E32" s="108"/>
      <c r="F32" s="109"/>
      <c r="G32" s="106"/>
      <c r="H32" s="153"/>
      <c r="I32" s="155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2"/>
      <c r="Z32" s="177">
        <f t="shared" si="0"/>
        <v>0</v>
      </c>
    </row>
    <row r="33" spans="1:28">
      <c r="A33" s="21"/>
      <c r="B33" s="107"/>
      <c r="C33" s="107"/>
      <c r="D33" s="95"/>
      <c r="E33" s="108"/>
      <c r="F33" s="109"/>
      <c r="G33" s="106"/>
      <c r="H33" s="153"/>
      <c r="I33" s="155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2"/>
      <c r="Z33" s="177">
        <f t="shared" si="0"/>
        <v>0</v>
      </c>
    </row>
    <row r="34" spans="1:28">
      <c r="A34" s="21"/>
      <c r="B34" s="107"/>
      <c r="C34" s="107"/>
      <c r="D34" s="95"/>
      <c r="E34" s="108"/>
      <c r="F34" s="109"/>
      <c r="G34" s="106"/>
      <c r="H34" s="153"/>
      <c r="I34" s="155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2"/>
      <c r="Z34" s="43"/>
    </row>
    <row r="35" spans="1:28">
      <c r="A35" s="21"/>
      <c r="B35" s="159"/>
      <c r="C35" s="159"/>
      <c r="D35" s="160"/>
      <c r="E35" s="161"/>
      <c r="F35" s="162">
        <f>SUM(F8:F34)</f>
        <v>10356.189999999999</v>
      </c>
      <c r="G35" s="163">
        <f t="shared" ref="G35:Y35" si="1">SUM(G8:G34)</f>
        <v>4106.0999999999995</v>
      </c>
      <c r="H35" s="162">
        <f t="shared" si="1"/>
        <v>8856</v>
      </c>
      <c r="I35" s="162">
        <f t="shared" si="1"/>
        <v>0.19</v>
      </c>
      <c r="J35" s="162">
        <f t="shared" si="1"/>
        <v>1500</v>
      </c>
      <c r="K35" s="162">
        <f t="shared" si="1"/>
        <v>44.5</v>
      </c>
      <c r="L35" s="162">
        <f t="shared" si="1"/>
        <v>1113.3499999999999</v>
      </c>
      <c r="M35" s="162">
        <f t="shared" si="1"/>
        <v>11.99</v>
      </c>
      <c r="N35" s="162">
        <f t="shared" si="1"/>
        <v>68.5</v>
      </c>
      <c r="O35" s="162">
        <f t="shared" si="1"/>
        <v>0</v>
      </c>
      <c r="P35" s="162">
        <f t="shared" si="1"/>
        <v>80.88</v>
      </c>
      <c r="Q35" s="162">
        <f t="shared" si="1"/>
        <v>420.18</v>
      </c>
      <c r="R35" s="162">
        <f t="shared" si="1"/>
        <v>0</v>
      </c>
      <c r="S35" s="162">
        <f t="shared" si="1"/>
        <v>0</v>
      </c>
      <c r="T35" s="162">
        <f t="shared" si="1"/>
        <v>0</v>
      </c>
      <c r="U35" s="162">
        <f t="shared" si="1"/>
        <v>0</v>
      </c>
      <c r="V35" s="162">
        <f t="shared" si="1"/>
        <v>12</v>
      </c>
      <c r="W35" s="162">
        <f t="shared" si="1"/>
        <v>2212.6999999999998</v>
      </c>
      <c r="X35" s="162">
        <f t="shared" si="1"/>
        <v>142</v>
      </c>
      <c r="Y35" s="162">
        <f t="shared" si="1"/>
        <v>0</v>
      </c>
      <c r="Z35" s="43"/>
    </row>
    <row r="36" spans="1:28">
      <c r="A36" s="21"/>
      <c r="B36" s="44"/>
      <c r="C36" s="44"/>
      <c r="D36" s="45"/>
      <c r="E36" s="46" t="s">
        <v>21</v>
      </c>
      <c r="F36" s="47"/>
      <c r="G36" s="48"/>
      <c r="H36" s="189" t="s">
        <v>14</v>
      </c>
      <c r="I36" s="189"/>
      <c r="J36" s="189"/>
      <c r="K36" s="158"/>
      <c r="L36" s="190" t="s">
        <v>15</v>
      </c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1"/>
      <c r="Z36" s="49"/>
    </row>
    <row r="37" spans="1:28" ht="26.25" customHeight="1">
      <c r="A37" s="21"/>
      <c r="B37" s="50" t="s">
        <v>16</v>
      </c>
      <c r="C37" s="50"/>
      <c r="D37" s="50" t="s">
        <v>18</v>
      </c>
      <c r="E37" s="51" t="s">
        <v>37</v>
      </c>
      <c r="F37" s="52" t="s">
        <v>20</v>
      </c>
      <c r="G37" s="51" t="s">
        <v>21</v>
      </c>
      <c r="H37" s="52" t="s">
        <v>22</v>
      </c>
      <c r="I37" s="50" t="s">
        <v>10</v>
      </c>
      <c r="J37" s="51" t="s">
        <v>11</v>
      </c>
      <c r="K37" s="30" t="s">
        <v>23</v>
      </c>
      <c r="L37" s="30" t="s">
        <v>24</v>
      </c>
      <c r="M37" s="33" t="s">
        <v>25</v>
      </c>
      <c r="N37" s="34" t="s">
        <v>26</v>
      </c>
      <c r="O37" s="33" t="s">
        <v>27</v>
      </c>
      <c r="P37" s="34" t="s">
        <v>28</v>
      </c>
      <c r="Q37" s="31" t="s">
        <v>4</v>
      </c>
      <c r="R37" s="31" t="s">
        <v>29</v>
      </c>
      <c r="S37" s="34" t="s">
        <v>30</v>
      </c>
      <c r="T37" s="31" t="s">
        <v>31</v>
      </c>
      <c r="U37" s="31" t="s">
        <v>48</v>
      </c>
      <c r="V37" s="31" t="s">
        <v>32</v>
      </c>
      <c r="W37" s="31" t="s">
        <v>33</v>
      </c>
      <c r="X37" s="31" t="s">
        <v>49</v>
      </c>
      <c r="Y37" s="31" t="s">
        <v>34</v>
      </c>
      <c r="Z37" s="49"/>
    </row>
    <row r="38" spans="1:28">
      <c r="B38" s="53"/>
      <c r="C38" s="53"/>
      <c r="D38" s="54"/>
      <c r="E38" s="55"/>
      <c r="F38" s="56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49"/>
    </row>
    <row r="39" spans="1:28">
      <c r="B39" s="53"/>
      <c r="C39" s="53"/>
      <c r="D39" s="58" t="s">
        <v>38</v>
      </c>
      <c r="E39" s="59"/>
      <c r="F39" s="60"/>
      <c r="G39" s="61"/>
      <c r="H39" s="183" t="s">
        <v>39</v>
      </c>
      <c r="I39" s="183"/>
      <c r="J39" s="62" t="s">
        <v>40</v>
      </c>
      <c r="L39" s="62"/>
      <c r="M39" s="62">
        <v>11393.36</v>
      </c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49"/>
      <c r="AB39" s="20" t="s">
        <v>53</v>
      </c>
    </row>
    <row r="40" spans="1:28">
      <c r="B40" s="53"/>
      <c r="C40" s="53"/>
      <c r="D40" s="63" t="s">
        <v>36</v>
      </c>
      <c r="E40" s="64"/>
      <c r="F40" s="65">
        <f>SUM(F6)</f>
        <v>6894</v>
      </c>
      <c r="G40" s="61"/>
      <c r="H40" s="62"/>
      <c r="I40" s="62"/>
      <c r="J40" s="62" t="s">
        <v>41</v>
      </c>
      <c r="L40" s="62"/>
      <c r="M40" s="62">
        <v>1750.73</v>
      </c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49"/>
    </row>
    <row r="41" spans="1:28">
      <c r="B41" s="53"/>
      <c r="C41" s="53"/>
      <c r="D41" s="63"/>
      <c r="E41" s="64"/>
      <c r="F41" s="65"/>
      <c r="G41" s="61"/>
      <c r="H41" s="62"/>
      <c r="I41" s="62"/>
      <c r="J41" s="66"/>
      <c r="K41" s="67"/>
      <c r="L41" s="66"/>
      <c r="M41" s="68"/>
      <c r="O41" s="62"/>
      <c r="P41" s="69"/>
      <c r="Q41" s="62"/>
      <c r="R41" s="62"/>
      <c r="S41" s="62"/>
      <c r="T41" s="62"/>
      <c r="U41" s="62"/>
      <c r="V41" s="62"/>
      <c r="W41" s="62"/>
      <c r="X41" s="62"/>
      <c r="Y41" s="62"/>
      <c r="Z41" s="49"/>
    </row>
    <row r="42" spans="1:28">
      <c r="B42" s="53"/>
      <c r="C42" s="53"/>
      <c r="D42" s="63" t="s">
        <v>42</v>
      </c>
      <c r="E42" s="64"/>
      <c r="F42" s="65">
        <f>SUM(F35)</f>
        <v>10356.189999999999</v>
      </c>
      <c r="G42" s="61"/>
      <c r="H42" s="62"/>
      <c r="I42" s="62"/>
      <c r="M42" s="70">
        <f>SUM(M39:M41)</f>
        <v>13144.09</v>
      </c>
      <c r="O42" s="71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26"/>
    </row>
    <row r="43" spans="1:28">
      <c r="B43" s="53"/>
      <c r="C43" s="53"/>
      <c r="D43" s="63" t="s">
        <v>12</v>
      </c>
      <c r="E43" s="64"/>
      <c r="F43" s="65">
        <f>SUM(G35)</f>
        <v>4106.0999999999995</v>
      </c>
      <c r="G43" s="61"/>
      <c r="H43" s="62"/>
      <c r="I43" s="62"/>
      <c r="J43" s="57" t="s">
        <v>43</v>
      </c>
      <c r="K43" s="57"/>
      <c r="L43" s="72"/>
      <c r="M43" s="97"/>
      <c r="O43" s="71"/>
      <c r="P43" s="62">
        <f>SUM(F45-M46)</f>
        <v>0</v>
      </c>
      <c r="Q43" s="62"/>
      <c r="R43" s="62"/>
      <c r="S43" s="62"/>
      <c r="T43" s="62"/>
      <c r="U43" s="62"/>
      <c r="V43" s="62"/>
      <c r="W43" s="62"/>
      <c r="X43" s="97"/>
      <c r="Y43" s="62"/>
      <c r="Z43" s="26"/>
    </row>
    <row r="44" spans="1:28">
      <c r="B44" s="73"/>
      <c r="C44" s="73"/>
      <c r="D44" s="63"/>
      <c r="E44" s="64"/>
      <c r="F44" s="74"/>
      <c r="G44" s="61"/>
      <c r="H44" s="62"/>
      <c r="I44" s="62"/>
      <c r="M44" s="75">
        <f>SUM(M42-M43)</f>
        <v>13144.09</v>
      </c>
      <c r="O44" s="62"/>
      <c r="P44" s="96"/>
      <c r="Q44" s="62"/>
      <c r="R44" s="62"/>
      <c r="S44" s="62"/>
      <c r="T44" s="62" t="s">
        <v>47</v>
      </c>
      <c r="U44" s="62"/>
      <c r="V44" s="62"/>
      <c r="W44" s="62"/>
      <c r="X44" s="62"/>
      <c r="Y44" s="62"/>
      <c r="Z44" s="26"/>
    </row>
    <row r="45" spans="1:28">
      <c r="B45" s="76"/>
      <c r="C45" s="76"/>
      <c r="D45" s="77" t="s">
        <v>44</v>
      </c>
      <c r="E45" s="78"/>
      <c r="F45" s="79">
        <f>SUM(F40+F42-F43)</f>
        <v>13144.09</v>
      </c>
      <c r="G45" s="61"/>
      <c r="H45" s="26"/>
      <c r="I45" s="80"/>
      <c r="J45" s="62" t="s">
        <v>45</v>
      </c>
      <c r="K45" s="57"/>
      <c r="M45" s="81"/>
      <c r="O45" s="82"/>
      <c r="P45" s="69"/>
      <c r="Q45" s="103"/>
      <c r="R45" s="100"/>
      <c r="S45" s="26"/>
      <c r="T45" s="26"/>
      <c r="U45" s="26"/>
      <c r="V45" s="26"/>
      <c r="W45" s="26"/>
      <c r="X45" s="26"/>
      <c r="Y45" s="26"/>
      <c r="Z45" s="26"/>
    </row>
    <row r="46" spans="1:28">
      <c r="B46" s="76"/>
      <c r="C46" s="76"/>
      <c r="H46" s="83"/>
      <c r="I46" s="83"/>
      <c r="J46" s="84" t="s">
        <v>46</v>
      </c>
      <c r="K46" s="84"/>
      <c r="M46" s="85">
        <f>SUM(M44+M45)</f>
        <v>13144.09</v>
      </c>
      <c r="O46" s="83"/>
      <c r="P46" s="69"/>
      <c r="Q46" s="62"/>
      <c r="R46" s="101"/>
      <c r="S46" s="83"/>
      <c r="T46" s="83"/>
      <c r="U46" s="83"/>
      <c r="V46" s="83"/>
      <c r="W46" s="83"/>
      <c r="X46" s="83"/>
      <c r="Y46" s="83"/>
      <c r="Z46" s="26"/>
    </row>
    <row r="47" spans="1:28">
      <c r="P47" s="94"/>
      <c r="Q47" s="62"/>
      <c r="R47" s="102"/>
    </row>
    <row r="48" spans="1:28">
      <c r="Q48" s="93"/>
      <c r="R48" s="164"/>
    </row>
    <row r="49" spans="6:18">
      <c r="R49" s="93"/>
    </row>
    <row r="52" spans="6:18">
      <c r="F52" s="71"/>
    </row>
    <row r="53" spans="6:18">
      <c r="F53" s="103"/>
      <c r="J53" s="113"/>
      <c r="K53" s="93"/>
    </row>
    <row r="54" spans="6:18">
      <c r="F54" s="94"/>
    </row>
  </sheetData>
  <sheetProtection selectLockedCells="1" selectUnlockedCells="1"/>
  <mergeCells count="8">
    <mergeCell ref="H39:I39"/>
    <mergeCell ref="B1:Y1"/>
    <mergeCell ref="B2:Y2"/>
    <mergeCell ref="B4:G4"/>
    <mergeCell ref="H4:J4"/>
    <mergeCell ref="L4:Y4"/>
    <mergeCell ref="H36:J36"/>
    <mergeCell ref="L36:Y36"/>
  </mergeCells>
  <phoneticPr fontId="31" type="noConversion"/>
  <conditionalFormatting sqref="Z6:Z41">
    <cfRule type="cellIs" dxfId="0" priority="1" stopIfTrue="1" operator="notEqual">
      <formula>0</formula>
    </cfRule>
  </conditionalFormatting>
  <printOptions headings="1"/>
  <pageMargins left="4.027777777777778E-2" right="4.027777777777778E-2" top="0.15972222222222221" bottom="0.15972222222222221" header="0.51180555555555551" footer="0.51180555555555551"/>
  <pageSetup paperSize="9" scale="54" firstPageNumber="0" fitToHeight="4" orientation="landscape" horizontalDpi="300" verticalDpi="300"/>
  <headerFooter alignWithMargins="0"/>
  <ignoredErrors>
    <ignoredError sqref="M42:M46 F35:Y35 Z10 Z15 Z21 Z26 Z30:Z33 Z28:Z29" emptyCellReference="1"/>
    <ignoredError sqref="Z8:Z9 Z11:Z14 Z16:Z20 Z22 Z23:Z25 Z27" formulaRange="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Report</vt:lpstr>
      <vt:lpstr>Cashbook</vt:lpstr>
      <vt:lpstr>Cashbook!Print_Area</vt:lpstr>
      <vt:lpstr>Report!Print_Area</vt:lpstr>
      <vt:lpstr>Cashbook!Print_Titles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2021-05-13T15:16:35Z</cp:lastPrinted>
  <dcterms:created xsi:type="dcterms:W3CDTF">2017-11-01T16:17:24Z</dcterms:created>
  <dcterms:modified xsi:type="dcterms:W3CDTF">2022-06-28T18:57:04Z</dcterms:modified>
</cp:coreProperties>
</file>