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8"/>
  <workbookPr/>
  <mc:AlternateContent xmlns:mc="http://schemas.openxmlformats.org/markup-compatibility/2006">
    <mc:Choice Requires="x15">
      <x15ac:absPath xmlns:x15ac="http://schemas.microsoft.com/office/spreadsheetml/2010/11/ac" url="/Users/caroline/Documents/data/Parish Councils/Preston Parish Council/Finance/2021 - 2022/Meeting Reports/"/>
    </mc:Choice>
  </mc:AlternateContent>
  <xr:revisionPtr revIDLastSave="0" documentId="8_{619FCBC7-09DF-EC40-B4D4-D2125A038EB2}" xr6:coauthVersionLast="45" xr6:coauthVersionMax="45" xr10:uidLastSave="{00000000-0000-0000-0000-000000000000}"/>
  <bookViews>
    <workbookView xWindow="20" yWindow="460" windowWidth="44200" windowHeight="25540" tabRatio="500" xr2:uid="{00000000-000D-0000-FFFF-FFFF00000000}"/>
  </bookViews>
  <sheets>
    <sheet name="Report" sheetId="1" r:id="rId1"/>
    <sheet name="Cashbook" sheetId="2" r:id="rId2"/>
  </sheets>
  <definedNames>
    <definedName name="_xlnm.Print_Area" localSheetId="1">Cashbook!$B$1:$Y$51</definedName>
    <definedName name="_xlnm.Print_Area" localSheetId="0">Report!$B$1:$F$37</definedName>
    <definedName name="_xlnm.Print_Titles" localSheetId="1">Cashbook!$5:$5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7" i="1" l="1"/>
  <c r="Z21" i="2" l="1"/>
  <c r="Z22" i="2"/>
  <c r="Z23" i="2"/>
  <c r="Z24" i="2"/>
  <c r="Z25" i="2"/>
  <c r="Z26" i="2"/>
  <c r="Z27" i="2"/>
  <c r="Z28" i="2"/>
  <c r="Z29" i="2"/>
  <c r="Z30" i="2"/>
  <c r="Z31" i="2"/>
  <c r="Z32" i="2"/>
  <c r="Z33" i="2"/>
  <c r="Z13" i="2" l="1"/>
  <c r="Z14" i="2"/>
  <c r="Z15" i="2"/>
  <c r="Z16" i="2"/>
  <c r="Z17" i="2"/>
  <c r="Z18" i="2"/>
  <c r="Z19" i="2"/>
  <c r="Z20" i="2"/>
  <c r="Z9" i="2" l="1"/>
  <c r="Z10" i="2"/>
  <c r="Z11" i="2"/>
  <c r="Z12" i="2"/>
  <c r="Z8" i="2"/>
  <c r="C16" i="1"/>
  <c r="E11" i="1"/>
  <c r="E12" i="1"/>
  <c r="G38" i="2" l="1"/>
  <c r="F46" i="2" s="1"/>
  <c r="H38" i="2"/>
  <c r="I38" i="2"/>
  <c r="J38" i="2"/>
  <c r="K38" i="2"/>
  <c r="C25" i="1" s="1"/>
  <c r="D26" i="1" s="1"/>
  <c r="L38" i="2"/>
  <c r="D4" i="1" s="1"/>
  <c r="E4" i="1" s="1"/>
  <c r="M38" i="2"/>
  <c r="D5" i="1" s="1"/>
  <c r="E5" i="1" s="1"/>
  <c r="N38" i="2"/>
  <c r="D6" i="1" s="1"/>
  <c r="E6" i="1" s="1"/>
  <c r="O38" i="2"/>
  <c r="P38" i="2"/>
  <c r="D8" i="1" s="1"/>
  <c r="E8" i="1" s="1"/>
  <c r="Q38" i="2"/>
  <c r="D9" i="1" s="1"/>
  <c r="E9" i="1" s="1"/>
  <c r="R38" i="2"/>
  <c r="E10" i="1" s="1"/>
  <c r="S38" i="2"/>
  <c r="T38" i="2"/>
  <c r="U38" i="2"/>
  <c r="V38" i="2"/>
  <c r="D13" i="1" s="1"/>
  <c r="E13" i="1" s="1"/>
  <c r="W38" i="2"/>
  <c r="D14" i="1" s="1"/>
  <c r="E14" i="1" s="1"/>
  <c r="X38" i="2"/>
  <c r="Y38" i="2"/>
  <c r="F38" i="2"/>
  <c r="F45" i="2" s="1"/>
  <c r="F43" i="2"/>
  <c r="F48" i="2" l="1"/>
  <c r="E7" i="1"/>
  <c r="D16" i="1" l="1"/>
  <c r="E16" i="1" l="1"/>
  <c r="D27" i="1" s="1"/>
  <c r="M45" i="2"/>
  <c r="M47" i="2" s="1"/>
  <c r="M49" i="2" s="1"/>
  <c r="D20" i="1" l="1"/>
  <c r="E29" i="1" s="1"/>
  <c r="P46" i="2"/>
</calcChain>
</file>

<file path=xl/sharedStrings.xml><?xml version="1.0" encoding="utf-8"?>
<sst xmlns="http://schemas.openxmlformats.org/spreadsheetml/2006/main" count="174" uniqueCount="114">
  <si>
    <t>ANNUAL BUDGET</t>
  </si>
  <si>
    <t>Play Area Gen Maintenance</t>
  </si>
  <si>
    <t>Grasscutting Including Verge Cutting</t>
  </si>
  <si>
    <t xml:space="preserve">GAPTC Membership &amp; Training </t>
  </si>
  <si>
    <t>Insurance &amp; Audit</t>
  </si>
  <si>
    <t>Newsletter</t>
  </si>
  <si>
    <t>Churchyard grasscutting</t>
  </si>
  <si>
    <t>Donations/grants</t>
  </si>
  <si>
    <t>PWLB Repayment</t>
  </si>
  <si>
    <t>EXPENDITURE SUB-TOTAL</t>
  </si>
  <si>
    <t>Interest</t>
  </si>
  <si>
    <t>Other</t>
  </si>
  <si>
    <t>Less Payments</t>
  </si>
  <si>
    <t>Details</t>
  </si>
  <si>
    <t>Receipts</t>
  </si>
  <si>
    <t>Payments</t>
  </si>
  <si>
    <t xml:space="preserve">Date </t>
  </si>
  <si>
    <t>Unique Ref No</t>
  </si>
  <si>
    <t>Description</t>
  </si>
  <si>
    <t>Payment Method</t>
  </si>
  <si>
    <t>Receipt</t>
  </si>
  <si>
    <t>Payment</t>
  </si>
  <si>
    <t>Precept</t>
  </si>
  <si>
    <t>VAT</t>
  </si>
  <si>
    <t xml:space="preserve"> Salaries</t>
  </si>
  <si>
    <t>Administration</t>
  </si>
  <si>
    <t>Play Area Maintenance</t>
  </si>
  <si>
    <t>Playing Field Maintenance</t>
  </si>
  <si>
    <t>Membership &amp; Training</t>
  </si>
  <si>
    <t>Village Newsletter</t>
  </si>
  <si>
    <t>Churchyard Grasscutting</t>
  </si>
  <si>
    <t xml:space="preserve"> Donations</t>
  </si>
  <si>
    <t>NDP</t>
  </si>
  <si>
    <t>PWLB Repay</t>
  </si>
  <si>
    <t>Reserves</t>
  </si>
  <si>
    <t>Check</t>
  </si>
  <si>
    <t>Bal b/fwd</t>
  </si>
  <si>
    <t>Method</t>
  </si>
  <si>
    <t>Totals</t>
  </si>
  <si>
    <t>CLOSING BALANCES:</t>
  </si>
  <si>
    <t>Business 30 Day Notice</t>
  </si>
  <si>
    <t>Treasurer Account</t>
  </si>
  <si>
    <t>Plus Receipts</t>
  </si>
  <si>
    <t>Less Unpresented Payments  (Bold)</t>
  </si>
  <si>
    <t>Bal c/fwd</t>
  </si>
  <si>
    <t>Plus Unpresented Receipts</t>
  </si>
  <si>
    <t>Closing Balance</t>
  </si>
  <si>
    <t xml:space="preserve"> </t>
  </si>
  <si>
    <t>Village Maintenance</t>
  </si>
  <si>
    <t>Village Hall</t>
  </si>
  <si>
    <t>BACS</t>
  </si>
  <si>
    <t>C Braidwood (Clerk's Salary &amp; Exp)</t>
  </si>
  <si>
    <t>R2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</si>
  <si>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</si>
  <si>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DD</t>
  </si>
  <si>
    <t>Currently Held at the Bank</t>
  </si>
  <si>
    <t>OVERVIEW</t>
  </si>
  <si>
    <t>BILLS FOR PAYMENT</t>
  </si>
  <si>
    <t>Clerk's Salary</t>
  </si>
  <si>
    <t xml:space="preserve">Postage, Telephone, Stationery etc </t>
  </si>
  <si>
    <t>Insurance, ICO &amp; Audit</t>
  </si>
  <si>
    <t>Net</t>
  </si>
  <si>
    <t>Total</t>
  </si>
  <si>
    <t>PRESTON PARISH COUNCIL CASH BOOK 2021 - 2022</t>
  </si>
  <si>
    <t>P1</t>
  </si>
  <si>
    <t>Plusnet</t>
  </si>
  <si>
    <t>P2</t>
  </si>
  <si>
    <t>R1</t>
  </si>
  <si>
    <t>CDC - Precept</t>
  </si>
  <si>
    <t>P3</t>
  </si>
  <si>
    <t>Budget</t>
  </si>
  <si>
    <t>To Date</t>
  </si>
  <si>
    <t>Remaining</t>
  </si>
  <si>
    <t xml:space="preserve">Preston Parish Council -  2021   - 2022   </t>
  </si>
  <si>
    <t>Highways Contribution to Verge Cutting</t>
  </si>
  <si>
    <t>Projected BALANCE Remaining  31 March 2022</t>
  </si>
  <si>
    <t>Plus Income Yet to be Received</t>
  </si>
  <si>
    <t>Less Remaining Budgeted Payments</t>
  </si>
  <si>
    <t xml:space="preserve">Precept  (Paid in Oct 2021)  </t>
  </si>
  <si>
    <t>VAT Claim 2020/21</t>
  </si>
  <si>
    <t>VAT Claim 2021/22</t>
  </si>
  <si>
    <t>P4</t>
  </si>
  <si>
    <t>GAPTC - Annual Subscription</t>
  </si>
  <si>
    <t>P5</t>
  </si>
  <si>
    <t>R3</t>
  </si>
  <si>
    <t>Preston Village Hall - Donation</t>
  </si>
  <si>
    <t>P6</t>
  </si>
  <si>
    <t>Public Works Loan</t>
  </si>
  <si>
    <t>P7</t>
  </si>
  <si>
    <t>J-Bookkeepers - Audit</t>
  </si>
  <si>
    <t>P8</t>
  </si>
  <si>
    <t>Busy Fingers</t>
  </si>
  <si>
    <t>P9</t>
  </si>
  <si>
    <t>ROSPA - Annual Safety Check</t>
  </si>
  <si>
    <t>P10</t>
  </si>
  <si>
    <t>Helpful Hands</t>
  </si>
  <si>
    <t>R4</t>
  </si>
  <si>
    <t>P11</t>
  </si>
  <si>
    <t>Zurich Municipal</t>
  </si>
  <si>
    <t>P12</t>
  </si>
  <si>
    <t>P13</t>
  </si>
  <si>
    <t>P14</t>
  </si>
  <si>
    <t>R5</t>
  </si>
  <si>
    <t>P15</t>
  </si>
  <si>
    <t>P16</t>
  </si>
  <si>
    <t>P17</t>
  </si>
  <si>
    <t>P18</t>
  </si>
  <si>
    <t>Adrian Gibbs (Hill Barn)</t>
  </si>
  <si>
    <t>P19</t>
  </si>
  <si>
    <t>P20</t>
  </si>
  <si>
    <t>R6</t>
  </si>
  <si>
    <t>R7</t>
  </si>
  <si>
    <t>P/Field &amp; Village Grasscutting</t>
  </si>
  <si>
    <t>September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</si>
</sst>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3" formatCode="_(* #,##0.00_);_(* \(#,##0.00\);_(* &quot;-&quot;??_);_(@_)"/>
    <numFmt numFmtId="164" formatCode="dd\ mmmm\ yyyy;@"/>
    <numFmt numFmtId="165" formatCode="_-* #,##0.00_-;\-* #,##0.00_-;_-* \-??_-;_-@_-"/>
    <numFmt numFmtId="166" formatCode="_-* #,##0_-;\-* #,##0_-;_-* \-??_-;_-@_-"/>
    <numFmt numFmtId="167" formatCode="\£#,##0.00;[Red]&quot;-£&quot;#,##0.00"/>
    <numFmt numFmtId="168" formatCode="d\-mmm"/>
    <numFmt numFmtId="169" formatCode="#,##0.00_ ;\-#,##0.00\ "/>
    <numFmt numFmtId="170" formatCode="d\-mmm\-yy"/>
    <numFmt numFmtId="171" formatCode="\£#,##0.00"/>
    <numFmt numFmtId="172" formatCode="_(* #,##0_);_(* \(#,##0\);_(* &quot;-&quot;??_);_(@_)"/>
  </numFmts>
  <fonts count="39">
    <font>
      <sz val="10"/>
      <name val="Arial"/>
      <family val="2"/>
    </font>
    <font>
      <b/>
      <sz val="24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6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b/>
      <sz val="14"/>
      <name val="Century Gothic"/>
      <family val="2"/>
    </font>
    <font>
      <sz val="10"/>
      <name val="Century Gothic"/>
      <family val="2"/>
    </font>
    <font>
      <b/>
      <sz val="10"/>
      <name val="Century Gothic"/>
      <family val="2"/>
    </font>
    <font>
      <b/>
      <sz val="10"/>
      <color indexed="62"/>
      <name val="Century Gothic"/>
      <family val="2"/>
    </font>
    <font>
      <sz val="11"/>
      <color indexed="58"/>
      <name val="Calibri"/>
      <family val="2"/>
    </font>
    <font>
      <sz val="10"/>
      <color indexed="62"/>
      <name val="Century Gothic"/>
      <family val="2"/>
    </font>
    <font>
      <sz val="9"/>
      <name val="Century Gothic"/>
      <family val="2"/>
    </font>
    <font>
      <sz val="9"/>
      <color indexed="8"/>
      <name val="Century Gothic"/>
      <family val="2"/>
    </font>
    <font>
      <b/>
      <sz val="9"/>
      <name val="Century Gothic"/>
      <family val="2"/>
    </font>
    <font>
      <sz val="11"/>
      <color indexed="14"/>
      <name val="Calibri"/>
      <family val="2"/>
    </font>
    <font>
      <b/>
      <sz val="9"/>
      <color indexed="62"/>
      <name val="Century Gothic"/>
      <family val="2"/>
    </font>
    <font>
      <b/>
      <sz val="9"/>
      <color indexed="8"/>
      <name val="Century Gothic"/>
      <family val="2"/>
      <charset val="1"/>
    </font>
    <font>
      <sz val="18"/>
      <name val="Arial"/>
      <family val="2"/>
    </font>
    <font>
      <b/>
      <sz val="18"/>
      <name val="Arial"/>
      <family val="2"/>
    </font>
    <font>
      <b/>
      <sz val="8"/>
      <name val="Century Gothic"/>
      <family val="2"/>
    </font>
    <font>
      <sz val="8"/>
      <name val="Century Gothic"/>
      <family val="2"/>
    </font>
    <font>
      <b/>
      <sz val="6"/>
      <name val="Century Gothic"/>
      <family val="2"/>
    </font>
    <font>
      <b/>
      <sz val="7"/>
      <name val="Century Gothic"/>
      <family val="2"/>
    </font>
    <font>
      <sz val="8"/>
      <color indexed="8"/>
      <name val="Century Gothic"/>
      <family val="2"/>
    </font>
    <font>
      <b/>
      <sz val="11"/>
      <color indexed="8"/>
      <name val="Calibri"/>
      <family val="2"/>
    </font>
    <font>
      <b/>
      <sz val="8"/>
      <color indexed="8"/>
      <name val="Century Gothic"/>
      <family val="2"/>
    </font>
    <font>
      <sz val="8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9"/>
      <name val="Century Gothic"/>
      <family val="1"/>
    </font>
    <font>
      <sz val="8"/>
      <name val="Century Gothic"/>
      <family val="1"/>
    </font>
    <font>
      <b/>
      <sz val="8"/>
      <name val="Century Gothic"/>
      <family val="1"/>
    </font>
    <font>
      <b/>
      <sz val="11"/>
      <color rgb="FFFF0000"/>
      <name val="Century Gothic"/>
      <family val="1"/>
    </font>
    <font>
      <sz val="11"/>
      <name val="Century Gothic"/>
      <family val="1"/>
    </font>
    <font>
      <sz val="9"/>
      <color indexed="8"/>
      <name val="Avenir Next Regular"/>
    </font>
    <font>
      <b/>
      <sz val="9"/>
      <name val="Century Gothic"/>
      <family val="1"/>
    </font>
  </fonts>
  <fills count="14">
    <fill>
      <patternFill patternType="none"/>
    </fill>
    <fill>
      <patternFill patternType="gray125"/>
    </fill>
    <fill>
      <patternFill patternType="solid">
        <fgColor indexed="8"/>
        <bgColor indexed="18"/>
      </patternFill>
    </fill>
    <fill>
      <patternFill patternType="solid">
        <fgColor indexed="23"/>
        <bgColor indexed="55"/>
      </patternFill>
    </fill>
    <fill>
      <patternFill patternType="solid">
        <fgColor indexed="31"/>
        <bgColor indexed="27"/>
      </patternFill>
    </fill>
    <fill>
      <patternFill patternType="solid">
        <fgColor indexed="16"/>
        <bgColor indexed="10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41"/>
      </patternFill>
    </fill>
    <fill>
      <patternFill patternType="solid">
        <fgColor indexed="47"/>
        <bgColor indexed="27"/>
      </patternFill>
    </fill>
    <fill>
      <patternFill patternType="solid">
        <fgColor indexed="43"/>
        <bgColor indexed="26"/>
      </patternFill>
    </fill>
    <fill>
      <patternFill patternType="solid">
        <fgColor indexed="29"/>
        <bgColor indexed="45"/>
      </patternFill>
    </fill>
    <fill>
      <patternFill patternType="solid">
        <fgColor indexed="22"/>
        <bgColor indexed="31"/>
      </patternFill>
    </fill>
    <fill>
      <patternFill patternType="solid">
        <fgColor indexed="49"/>
        <bgColor indexed="40"/>
      </patternFill>
    </fill>
    <fill>
      <patternFill patternType="solid">
        <fgColor theme="5" tint="0.39997558519241921"/>
        <bgColor indexed="64"/>
      </patternFill>
    </fill>
  </fills>
  <borders count="44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double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double">
        <color indexed="8"/>
      </right>
      <top/>
      <bottom/>
      <diagonal/>
    </border>
    <border>
      <left/>
      <right style="double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double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ck">
        <color indexed="8"/>
      </right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8"/>
      </right>
      <top/>
      <bottom/>
      <diagonal/>
    </border>
    <border>
      <left style="double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double">
        <color indexed="8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double">
        <color indexed="8"/>
      </right>
      <top style="thin">
        <color indexed="64"/>
      </top>
      <bottom style="thin">
        <color indexed="8"/>
      </bottom>
      <diagonal/>
    </border>
  </borders>
  <cellStyleXfs count="19">
    <xf numFmtId="0" fontId="0" fillId="0" borderId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5" fillId="4" borderId="0" applyNumberFormat="0" applyBorder="0" applyAlignment="0" applyProtection="0"/>
    <xf numFmtId="165" fontId="30" fillId="0" borderId="0" applyFill="0" applyBorder="0" applyAlignment="0" applyProtection="0"/>
    <xf numFmtId="0" fontId="4" fillId="5" borderId="0" applyNumberFormat="0" applyBorder="0" applyAlignment="0" applyProtection="0"/>
    <xf numFmtId="0" fontId="17" fillId="6" borderId="0" applyNumberFormat="0" applyBorder="0" applyAlignment="0" applyProtection="0"/>
    <xf numFmtId="0" fontId="12" fillId="7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0" borderId="0"/>
    <xf numFmtId="0" fontId="30" fillId="0" borderId="0"/>
    <xf numFmtId="0" fontId="7" fillId="0" borderId="0"/>
    <xf numFmtId="0" fontId="7" fillId="0" borderId="0"/>
    <xf numFmtId="0" fontId="30" fillId="0" borderId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92">
    <xf numFmtId="0" fontId="0" fillId="0" borderId="0" xfId="0"/>
    <xf numFmtId="0" fontId="9" fillId="0" borderId="0" xfId="0" applyFont="1"/>
    <xf numFmtId="164" fontId="10" fillId="0" borderId="0" xfId="0" applyNumberFormat="1" applyFont="1" applyAlignment="1"/>
    <xf numFmtId="0" fontId="10" fillId="0" borderId="0" xfId="0" applyFont="1" applyFill="1" applyBorder="1" applyAlignment="1">
      <alignment vertical="center"/>
    </xf>
    <xf numFmtId="0" fontId="11" fillId="7" borderId="0" xfId="8" applyNumberFormat="1" applyFont="1" applyBorder="1" applyAlignment="1" applyProtection="1">
      <alignment horizontal="left"/>
    </xf>
    <xf numFmtId="0" fontId="14" fillId="0" borderId="0" xfId="15" applyFont="1" applyBorder="1" applyAlignment="1">
      <alignment horizontal="right"/>
    </xf>
    <xf numFmtId="0" fontId="14" fillId="0" borderId="0" xfId="15" applyFont="1" applyBorder="1" applyAlignment="1">
      <alignment horizontal="right" vertical="top" wrapText="1"/>
    </xf>
    <xf numFmtId="0" fontId="16" fillId="0" borderId="0" xfId="15" applyFont="1" applyBorder="1" applyAlignment="1">
      <alignment horizontal="right"/>
    </xf>
    <xf numFmtId="0" fontId="16" fillId="0" borderId="0" xfId="15" applyFont="1" applyBorder="1" applyAlignment="1">
      <alignment horizontal="left"/>
    </xf>
    <xf numFmtId="0" fontId="14" fillId="0" borderId="0" xfId="15" applyFont="1" applyBorder="1" applyAlignment="1">
      <alignment horizontal="right" vertical="center"/>
    </xf>
    <xf numFmtId="167" fontId="14" fillId="0" borderId="0" xfId="15" applyNumberFormat="1" applyFont="1" applyBorder="1" applyAlignment="1">
      <alignment horizontal="right"/>
    </xf>
    <xf numFmtId="0" fontId="14" fillId="0" borderId="0" xfId="15" applyFont="1" applyBorder="1" applyAlignment="1">
      <alignment horizontal="left"/>
    </xf>
    <xf numFmtId="166" fontId="16" fillId="0" borderId="0" xfId="5" applyNumberFormat="1" applyFont="1" applyFill="1" applyBorder="1" applyAlignment="1" applyProtection="1">
      <alignment horizontal="right"/>
    </xf>
    <xf numFmtId="0" fontId="16" fillId="0" borderId="2" xfId="15" applyFont="1" applyBorder="1" applyAlignment="1">
      <alignment horizontal="right"/>
    </xf>
    <xf numFmtId="0" fontId="15" fillId="0" borderId="0" xfId="0" applyFont="1"/>
    <xf numFmtId="0" fontId="9" fillId="0" borderId="0" xfId="0" applyFont="1" applyBorder="1"/>
    <xf numFmtId="4" fontId="9" fillId="0" borderId="0" xfId="0" applyNumberFormat="1" applyFont="1" applyBorder="1"/>
    <xf numFmtId="165" fontId="16" fillId="0" borderId="0" xfId="15" applyNumberFormat="1" applyFont="1" applyBorder="1"/>
    <xf numFmtId="0" fontId="15" fillId="0" borderId="0" xfId="0" applyFont="1" applyBorder="1"/>
    <xf numFmtId="4" fontId="10" fillId="0" borderId="0" xfId="0" applyNumberFormat="1" applyFont="1" applyBorder="1"/>
    <xf numFmtId="0" fontId="7" fillId="0" borderId="0" xfId="13"/>
    <xf numFmtId="0" fontId="30" fillId="0" borderId="0" xfId="15"/>
    <xf numFmtId="0" fontId="30" fillId="0" borderId="9" xfId="15" applyBorder="1" applyAlignment="1">
      <alignment horizontal="center"/>
    </xf>
    <xf numFmtId="0" fontId="30" fillId="0" borderId="9" xfId="15" applyBorder="1"/>
    <xf numFmtId="0" fontId="30" fillId="0" borderId="0" xfId="15" applyBorder="1"/>
    <xf numFmtId="0" fontId="22" fillId="10" borderId="5" xfId="15" applyFont="1" applyFill="1" applyBorder="1" applyAlignment="1">
      <alignment horizontal="center"/>
    </xf>
    <xf numFmtId="0" fontId="23" fillId="0" borderId="0" xfId="15" applyFont="1"/>
    <xf numFmtId="0" fontId="22" fillId="0" borderId="10" xfId="15" applyFont="1" applyBorder="1" applyAlignment="1">
      <alignment horizontal="center" vertical="center" wrapText="1"/>
    </xf>
    <xf numFmtId="0" fontId="22" fillId="0" borderId="11" xfId="15" applyFont="1" applyBorder="1" applyAlignment="1">
      <alignment horizontal="center" vertical="center" wrapText="1"/>
    </xf>
    <xf numFmtId="0" fontId="22" fillId="0" borderId="6" xfId="15" applyFont="1" applyBorder="1" applyAlignment="1">
      <alignment horizontal="center" vertical="center" wrapText="1"/>
    </xf>
    <xf numFmtId="0" fontId="22" fillId="0" borderId="12" xfId="15" applyFont="1" applyBorder="1" applyAlignment="1">
      <alignment horizontal="center" vertical="center" wrapText="1"/>
    </xf>
    <xf numFmtId="0" fontId="22" fillId="0" borderId="13" xfId="15" applyFont="1" applyBorder="1" applyAlignment="1">
      <alignment horizontal="center" vertical="center" wrapText="1"/>
    </xf>
    <xf numFmtId="0" fontId="22" fillId="0" borderId="14" xfId="15" applyFont="1" applyBorder="1" applyAlignment="1">
      <alignment horizontal="center" vertical="center" wrapText="1"/>
    </xf>
    <xf numFmtId="0" fontId="24" fillId="0" borderId="13" xfId="15" applyFont="1" applyBorder="1" applyAlignment="1">
      <alignment horizontal="center" vertical="center" wrapText="1"/>
    </xf>
    <xf numFmtId="0" fontId="25" fillId="0" borderId="13" xfId="15" applyFont="1" applyBorder="1" applyAlignment="1">
      <alignment horizontal="center" vertical="center" wrapText="1"/>
    </xf>
    <xf numFmtId="0" fontId="23" fillId="0" borderId="0" xfId="15" applyFont="1" applyAlignment="1">
      <alignment horizontal="center"/>
    </xf>
    <xf numFmtId="168" fontId="23" fillId="0" borderId="15" xfId="15" applyNumberFormat="1" applyFont="1" applyBorder="1" applyAlignment="1">
      <alignment horizontal="center"/>
    </xf>
    <xf numFmtId="0" fontId="22" fillId="11" borderId="15" xfId="15" applyFont="1" applyFill="1" applyBorder="1"/>
    <xf numFmtId="0" fontId="22" fillId="11" borderId="16" xfId="15" applyFont="1" applyFill="1" applyBorder="1"/>
    <xf numFmtId="165" fontId="22" fillId="11" borderId="7" xfId="15" applyNumberFormat="1" applyFont="1" applyFill="1" applyBorder="1"/>
    <xf numFmtId="165" fontId="23" fillId="0" borderId="16" xfId="15" applyNumberFormat="1" applyFont="1" applyBorder="1"/>
    <xf numFmtId="165" fontId="23" fillId="0" borderId="7" xfId="15" applyNumberFormat="1" applyFont="1" applyBorder="1"/>
    <xf numFmtId="165" fontId="23" fillId="0" borderId="15" xfId="15" applyNumberFormat="1" applyFont="1" applyBorder="1"/>
    <xf numFmtId="169" fontId="23" fillId="0" borderId="0" xfId="15" applyNumberFormat="1" applyFont="1" applyAlignment="1">
      <alignment horizontal="center"/>
    </xf>
    <xf numFmtId="0" fontId="23" fillId="0" borderId="18" xfId="15" applyFont="1" applyBorder="1" applyAlignment="1">
      <alignment horizontal="center"/>
    </xf>
    <xf numFmtId="0" fontId="23" fillId="0" borderId="18" xfId="15" applyFont="1" applyBorder="1"/>
    <xf numFmtId="0" fontId="22" fillId="0" borderId="19" xfId="15" applyFont="1" applyBorder="1" applyAlignment="1">
      <alignment horizontal="center"/>
    </xf>
    <xf numFmtId="0" fontId="23" fillId="0" borderId="20" xfId="15" applyFont="1" applyBorder="1"/>
    <xf numFmtId="0" fontId="23" fillId="0" borderId="21" xfId="15" applyFont="1" applyBorder="1"/>
    <xf numFmtId="165" fontId="23" fillId="0" borderId="0" xfId="0" applyNumberFormat="1" applyFont="1" applyAlignment="1">
      <alignment horizontal="center"/>
    </xf>
    <xf numFmtId="0" fontId="22" fillId="0" borderId="13" xfId="15" applyFont="1" applyBorder="1" applyAlignment="1">
      <alignment horizontal="center" vertical="center"/>
    </xf>
    <xf numFmtId="0" fontId="22" fillId="0" borderId="14" xfId="15" applyFont="1" applyBorder="1" applyAlignment="1">
      <alignment horizontal="center" vertical="center"/>
    </xf>
    <xf numFmtId="0" fontId="22" fillId="0" borderId="12" xfId="15" applyFont="1" applyBorder="1" applyAlignment="1">
      <alignment horizontal="center" vertical="center"/>
    </xf>
    <xf numFmtId="16" fontId="23" fillId="0" borderId="0" xfId="15" applyNumberFormat="1" applyFont="1" applyBorder="1" applyAlignment="1">
      <alignment horizontal="center"/>
    </xf>
    <xf numFmtId="0" fontId="22" fillId="0" borderId="3" xfId="15" applyFont="1" applyBorder="1"/>
    <xf numFmtId="0" fontId="22" fillId="0" borderId="1" xfId="15" applyFont="1" applyBorder="1"/>
    <xf numFmtId="165" fontId="22" fillId="0" borderId="20" xfId="15" applyNumberFormat="1" applyFont="1" applyBorder="1"/>
    <xf numFmtId="165" fontId="22" fillId="0" borderId="0" xfId="15" applyNumberFormat="1" applyFont="1" applyBorder="1"/>
    <xf numFmtId="0" fontId="22" fillId="11" borderId="3" xfId="15" applyFont="1" applyFill="1" applyBorder="1"/>
    <xf numFmtId="0" fontId="22" fillId="11" borderId="1" xfId="15" applyFont="1" applyFill="1" applyBorder="1"/>
    <xf numFmtId="4" fontId="22" fillId="11" borderId="1" xfId="15" applyNumberFormat="1" applyFont="1" applyFill="1" applyBorder="1"/>
    <xf numFmtId="4" fontId="22" fillId="0" borderId="4" xfId="15" applyNumberFormat="1" applyFont="1" applyFill="1" applyBorder="1"/>
    <xf numFmtId="165" fontId="23" fillId="0" borderId="0" xfId="15" applyNumberFormat="1" applyFont="1" applyBorder="1"/>
    <xf numFmtId="0" fontId="22" fillId="11" borderId="4" xfId="15" applyFont="1" applyFill="1" applyBorder="1"/>
    <xf numFmtId="0" fontId="22" fillId="11" borderId="0" xfId="15" applyFont="1" applyFill="1" applyBorder="1"/>
    <xf numFmtId="4" fontId="22" fillId="11" borderId="0" xfId="15" applyNumberFormat="1" applyFont="1" applyFill="1" applyBorder="1"/>
    <xf numFmtId="165" fontId="23" fillId="0" borderId="0" xfId="15" applyNumberFormat="1" applyFont="1" applyBorder="1" applyAlignment="1">
      <alignment horizontal="left"/>
    </xf>
    <xf numFmtId="0" fontId="7" fillId="0" borderId="0" xfId="13" applyAlignment="1">
      <alignment horizontal="left"/>
    </xf>
    <xf numFmtId="165" fontId="23" fillId="0" borderId="0" xfId="0" applyNumberFormat="1" applyFont="1"/>
    <xf numFmtId="165" fontId="26" fillId="0" borderId="0" xfId="13" applyNumberFormat="1" applyFont="1"/>
    <xf numFmtId="165" fontId="23" fillId="0" borderId="1" xfId="15" applyNumberFormat="1" applyFont="1" applyBorder="1"/>
    <xf numFmtId="169" fontId="7" fillId="0" borderId="0" xfId="13" applyNumberFormat="1"/>
    <xf numFmtId="0" fontId="27" fillId="0" borderId="0" xfId="13" applyFont="1"/>
    <xf numFmtId="170" fontId="23" fillId="0" borderId="0" xfId="15" applyNumberFormat="1" applyFont="1" applyBorder="1" applyAlignment="1">
      <alignment horizontal="center"/>
    </xf>
    <xf numFmtId="4" fontId="28" fillId="11" borderId="0" xfId="13" applyNumberFormat="1" applyFont="1" applyFill="1"/>
    <xf numFmtId="165" fontId="26" fillId="0" borderId="1" xfId="13" applyNumberFormat="1" applyFont="1" applyBorder="1"/>
    <xf numFmtId="0" fontId="23" fillId="0" borderId="0" xfId="15" applyFont="1" applyBorder="1" applyAlignment="1">
      <alignment horizontal="center"/>
    </xf>
    <xf numFmtId="0" fontId="22" fillId="11" borderId="8" xfId="15" applyFont="1" applyFill="1" applyBorder="1"/>
    <xf numFmtId="0" fontId="22" fillId="11" borderId="9" xfId="15" applyFont="1" applyFill="1" applyBorder="1"/>
    <xf numFmtId="4" fontId="22" fillId="11" borderId="9" xfId="15" applyNumberFormat="1" applyFont="1" applyFill="1" applyBorder="1"/>
    <xf numFmtId="165" fontId="23" fillId="0" borderId="0" xfId="15" applyNumberFormat="1" applyFont="1"/>
    <xf numFmtId="165" fontId="26" fillId="0" borderId="0" xfId="5" applyFont="1" applyFill="1" applyBorder="1" applyAlignment="1" applyProtection="1"/>
    <xf numFmtId="165" fontId="29" fillId="0" borderId="0" xfId="13" applyNumberFormat="1" applyFont="1"/>
    <xf numFmtId="0" fontId="26" fillId="0" borderId="0" xfId="13" applyFont="1"/>
    <xf numFmtId="171" fontId="23" fillId="0" borderId="0" xfId="15" applyNumberFormat="1" applyFont="1" applyBorder="1"/>
    <xf numFmtId="165" fontId="28" fillId="0" borderId="2" xfId="13" applyNumberFormat="1" applyFont="1" applyBorder="1"/>
    <xf numFmtId="0" fontId="14" fillId="0" borderId="0" xfId="0" applyFont="1" applyAlignment="1">
      <alignment horizontal="center"/>
    </xf>
    <xf numFmtId="0" fontId="0" fillId="0" borderId="0" xfId="0" applyBorder="1"/>
    <xf numFmtId="0" fontId="11" fillId="0" borderId="0" xfId="8" applyNumberFormat="1" applyFont="1" applyFill="1" applyBorder="1" applyAlignment="1" applyProtection="1">
      <alignment horizontal="center"/>
    </xf>
    <xf numFmtId="165" fontId="14" fillId="0" borderId="0" xfId="15" applyNumberFormat="1" applyFont="1" applyBorder="1"/>
    <xf numFmtId="0" fontId="10" fillId="0" borderId="0" xfId="0" applyFont="1" applyBorder="1"/>
    <xf numFmtId="166" fontId="32" fillId="0" borderId="0" xfId="5" applyNumberFormat="1" applyFont="1" applyFill="1" applyBorder="1" applyAlignment="1" applyProtection="1"/>
    <xf numFmtId="166" fontId="32" fillId="0" borderId="0" xfId="5" applyNumberFormat="1" applyFont="1"/>
    <xf numFmtId="165" fontId="7" fillId="0" borderId="0" xfId="13" applyNumberFormat="1"/>
    <xf numFmtId="39" fontId="7" fillId="0" borderId="0" xfId="13" applyNumberFormat="1"/>
    <xf numFmtId="0" fontId="33" fillId="0" borderId="15" xfId="15" applyFont="1" applyFill="1" applyBorder="1"/>
    <xf numFmtId="165" fontId="0" fillId="0" borderId="0" xfId="0" applyNumberFormat="1"/>
    <xf numFmtId="165" fontId="34" fillId="0" borderId="0" xfId="15" applyNumberFormat="1" applyFont="1" applyBorder="1"/>
    <xf numFmtId="172" fontId="16" fillId="0" borderId="0" xfId="5" applyNumberFormat="1" applyFont="1" applyFill="1" applyBorder="1" applyAlignment="1" applyProtection="1">
      <alignment horizontal="right"/>
    </xf>
    <xf numFmtId="172" fontId="0" fillId="0" borderId="0" xfId="0" applyNumberFormat="1"/>
    <xf numFmtId="2" fontId="23" fillId="0" borderId="0" xfId="15" applyNumberFormat="1" applyFont="1" applyBorder="1"/>
    <xf numFmtId="2" fontId="26" fillId="0" borderId="0" xfId="13" applyNumberFormat="1" applyFont="1" applyBorder="1"/>
    <xf numFmtId="165" fontId="7" fillId="0" borderId="0" xfId="13" applyNumberFormat="1" applyBorder="1"/>
    <xf numFmtId="169" fontId="22" fillId="0" borderId="0" xfId="15" applyNumberFormat="1" applyFont="1" applyBorder="1"/>
    <xf numFmtId="0" fontId="35" fillId="0" borderId="0" xfId="0" applyFont="1" applyAlignment="1">
      <alignment horizontal="left"/>
    </xf>
    <xf numFmtId="0" fontId="36" fillId="0" borderId="0" xfId="0" applyFont="1" applyAlignment="1">
      <alignment horizontal="center"/>
    </xf>
    <xf numFmtId="165" fontId="33" fillId="0" borderId="16" xfId="15" applyNumberFormat="1" applyFont="1" applyBorder="1"/>
    <xf numFmtId="168" fontId="33" fillId="0" borderId="15" xfId="15" applyNumberFormat="1" applyFont="1" applyBorder="1" applyAlignment="1">
      <alignment horizontal="center"/>
    </xf>
    <xf numFmtId="0" fontId="33" fillId="0" borderId="16" xfId="15" applyFont="1" applyFill="1" applyBorder="1"/>
    <xf numFmtId="165" fontId="33" fillId="0" borderId="7" xfId="15" applyNumberFormat="1" applyFont="1" applyFill="1" applyBorder="1"/>
    <xf numFmtId="166" fontId="0" fillId="0" borderId="0" xfId="0" applyNumberFormat="1" applyBorder="1"/>
    <xf numFmtId="0" fontId="33" fillId="0" borderId="0" xfId="0" applyFont="1" applyAlignment="1">
      <alignment horizontal="left" wrapText="1"/>
    </xf>
    <xf numFmtId="0" fontId="33" fillId="0" borderId="0" xfId="0" applyFont="1" applyAlignment="1">
      <alignment horizontal="left"/>
    </xf>
    <xf numFmtId="165" fontId="37" fillId="0" borderId="0" xfId="13" applyNumberFormat="1" applyFont="1"/>
    <xf numFmtId="0" fontId="32" fillId="0" borderId="0" xfId="15" applyFont="1" applyBorder="1" applyAlignment="1">
      <alignment horizontal="right"/>
    </xf>
    <xf numFmtId="3" fontId="14" fillId="0" borderId="0" xfId="15" applyNumberFormat="1" applyFont="1" applyBorder="1" applyAlignment="1">
      <alignment horizontal="right"/>
    </xf>
    <xf numFmtId="4" fontId="16" fillId="0" borderId="0" xfId="0" applyNumberFormat="1" applyFont="1" applyBorder="1"/>
    <xf numFmtId="0" fontId="23" fillId="0" borderId="0" xfId="0" applyFont="1" applyAlignment="1">
      <alignment horizontal="left"/>
    </xf>
    <xf numFmtId="0" fontId="0" fillId="0" borderId="24" xfId="0" applyBorder="1"/>
    <xf numFmtId="0" fontId="16" fillId="0" borderId="25" xfId="15" applyFont="1" applyBorder="1" applyAlignment="1">
      <alignment horizontal="left"/>
    </xf>
    <xf numFmtId="0" fontId="14" fillId="0" borderId="25" xfId="15" applyFont="1" applyBorder="1" applyAlignment="1">
      <alignment horizontal="left"/>
    </xf>
    <xf numFmtId="166" fontId="16" fillId="0" borderId="25" xfId="5" applyNumberFormat="1" applyFont="1" applyFill="1" applyBorder="1" applyAlignment="1" applyProtection="1">
      <alignment horizontal="right"/>
    </xf>
    <xf numFmtId="172" fontId="16" fillId="0" borderId="26" xfId="5" applyNumberFormat="1" applyFont="1" applyFill="1" applyBorder="1" applyAlignment="1" applyProtection="1">
      <alignment horizontal="right"/>
    </xf>
    <xf numFmtId="0" fontId="0" fillId="0" borderId="27" xfId="0" applyBorder="1"/>
    <xf numFmtId="172" fontId="16" fillId="0" borderId="28" xfId="5" applyNumberFormat="1" applyFont="1" applyFill="1" applyBorder="1" applyAlignment="1" applyProtection="1">
      <alignment horizontal="right"/>
    </xf>
    <xf numFmtId="0" fontId="0" fillId="0" borderId="29" xfId="0" applyBorder="1"/>
    <xf numFmtId="0" fontId="16" fillId="0" borderId="22" xfId="15" applyFont="1" applyBorder="1" applyAlignment="1">
      <alignment horizontal="right"/>
    </xf>
    <xf numFmtId="0" fontId="14" fillId="0" borderId="22" xfId="15" applyFont="1" applyBorder="1" applyAlignment="1">
      <alignment horizontal="left"/>
    </xf>
    <xf numFmtId="172" fontId="16" fillId="0" borderId="22" xfId="5" applyNumberFormat="1" applyFont="1" applyFill="1" applyBorder="1" applyAlignment="1" applyProtection="1">
      <alignment horizontal="right"/>
    </xf>
    <xf numFmtId="166" fontId="16" fillId="0" borderId="22" xfId="5" applyNumberFormat="1" applyFont="1" applyFill="1" applyBorder="1" applyAlignment="1" applyProtection="1">
      <alignment horizontal="right"/>
    </xf>
    <xf numFmtId="172" fontId="16" fillId="0" borderId="30" xfId="5" applyNumberFormat="1" applyFont="1" applyFill="1" applyBorder="1" applyAlignment="1" applyProtection="1">
      <alignment horizontal="right"/>
    </xf>
    <xf numFmtId="166" fontId="38" fillId="0" borderId="0" xfId="15" applyNumberFormat="1" applyFont="1" applyBorder="1" applyAlignment="1">
      <alignment horizontal="left"/>
    </xf>
    <xf numFmtId="0" fontId="13" fillId="0" borderId="0" xfId="8" applyNumberFormat="1" applyFont="1" applyFill="1" applyBorder="1" applyAlignment="1" applyProtection="1">
      <alignment horizontal="center"/>
    </xf>
    <xf numFmtId="0" fontId="0" fillId="0" borderId="25" xfId="0" applyBorder="1"/>
    <xf numFmtId="166" fontId="16" fillId="0" borderId="26" xfId="5" applyNumberFormat="1" applyFont="1" applyFill="1" applyBorder="1" applyAlignment="1" applyProtection="1">
      <alignment horizontal="right"/>
    </xf>
    <xf numFmtId="0" fontId="0" fillId="0" borderId="22" xfId="0" applyBorder="1"/>
    <xf numFmtId="0" fontId="0" fillId="0" borderId="30" xfId="0" applyBorder="1"/>
    <xf numFmtId="0" fontId="38" fillId="0" borderId="0" xfId="15" applyFont="1" applyBorder="1" applyAlignment="1">
      <alignment horizontal="right"/>
    </xf>
    <xf numFmtId="166" fontId="16" fillId="0" borderId="23" xfId="5" applyNumberFormat="1" applyFont="1" applyFill="1" applyBorder="1" applyAlignment="1" applyProtection="1">
      <alignment horizontal="right"/>
    </xf>
    <xf numFmtId="2" fontId="14" fillId="0" borderId="0" xfId="15" applyNumberFormat="1" applyFont="1" applyBorder="1"/>
    <xf numFmtId="0" fontId="38" fillId="0" borderId="0" xfId="15" applyFont="1" applyBorder="1" applyAlignment="1">
      <alignment horizontal="center"/>
    </xf>
    <xf numFmtId="0" fontId="38" fillId="0" borderId="0" xfId="0" applyFont="1" applyBorder="1" applyAlignment="1">
      <alignment horizontal="center"/>
    </xf>
    <xf numFmtId="0" fontId="38" fillId="0" borderId="28" xfId="0" applyFont="1" applyBorder="1" applyAlignment="1">
      <alignment horizontal="center"/>
    </xf>
    <xf numFmtId="2" fontId="15" fillId="0" borderId="28" xfId="0" applyNumberFormat="1" applyFont="1" applyBorder="1"/>
    <xf numFmtId="166" fontId="36" fillId="0" borderId="0" xfId="0" applyNumberFormat="1" applyFont="1" applyAlignment="1">
      <alignment horizontal="center"/>
    </xf>
    <xf numFmtId="0" fontId="32" fillId="0" borderId="27" xfId="0" applyFont="1" applyBorder="1" applyAlignment="1">
      <alignment horizontal="center"/>
    </xf>
    <xf numFmtId="165" fontId="19" fillId="0" borderId="31" xfId="5" applyNumberFormat="1" applyFont="1" applyFill="1" applyBorder="1" applyAlignment="1" applyProtection="1"/>
    <xf numFmtId="0" fontId="32" fillId="0" borderId="0" xfId="15" applyFont="1" applyBorder="1"/>
    <xf numFmtId="166" fontId="32" fillId="0" borderId="0" xfId="5" applyNumberFormat="1" applyFont="1" applyBorder="1"/>
    <xf numFmtId="0" fontId="22" fillId="0" borderId="15" xfId="15" applyFont="1" applyFill="1" applyBorder="1"/>
    <xf numFmtId="0" fontId="22" fillId="0" borderId="16" xfId="15" applyFont="1" applyFill="1" applyBorder="1"/>
    <xf numFmtId="165" fontId="22" fillId="0" borderId="7" xfId="15" applyNumberFormat="1" applyFont="1" applyFill="1" applyBorder="1"/>
    <xf numFmtId="165" fontId="23" fillId="0" borderId="32" xfId="15" applyNumberFormat="1" applyFont="1" applyBorder="1"/>
    <xf numFmtId="165" fontId="23" fillId="0" borderId="33" xfId="15" applyNumberFormat="1" applyFont="1" applyBorder="1"/>
    <xf numFmtId="165" fontId="23" fillId="0" borderId="34" xfId="15" applyNumberFormat="1" applyFont="1" applyBorder="1"/>
    <xf numFmtId="165" fontId="23" fillId="0" borderId="28" xfId="15" applyNumberFormat="1" applyFont="1" applyBorder="1"/>
    <xf numFmtId="165" fontId="23" fillId="0" borderId="35" xfId="15" applyNumberFormat="1" applyFont="1" applyBorder="1"/>
    <xf numFmtId="165" fontId="23" fillId="0" borderId="36" xfId="15" applyNumberFormat="1" applyFont="1" applyBorder="1"/>
    <xf numFmtId="0" fontId="22" fillId="0" borderId="37" xfId="15" applyFont="1" applyBorder="1" applyAlignment="1">
      <alignment horizontal="center"/>
    </xf>
    <xf numFmtId="168" fontId="23" fillId="0" borderId="40" xfId="15" applyNumberFormat="1" applyFont="1" applyBorder="1" applyAlignment="1">
      <alignment horizontal="center"/>
    </xf>
    <xf numFmtId="0" fontId="22" fillId="0" borderId="40" xfId="15" applyFont="1" applyFill="1" applyBorder="1"/>
    <xf numFmtId="0" fontId="22" fillId="0" borderId="41" xfId="15" applyFont="1" applyFill="1" applyBorder="1"/>
    <xf numFmtId="165" fontId="22" fillId="0" borderId="42" xfId="15" applyNumberFormat="1" applyFont="1" applyFill="1" applyBorder="1"/>
    <xf numFmtId="165" fontId="22" fillId="0" borderId="43" xfId="15" applyNumberFormat="1" applyFont="1" applyFill="1" applyBorder="1"/>
    <xf numFmtId="43" fontId="7" fillId="0" borderId="0" xfId="13" applyNumberFormat="1"/>
    <xf numFmtId="0" fontId="18" fillId="0" borderId="0" xfId="8" applyNumberFormat="1" applyFont="1" applyFill="1" applyBorder="1" applyAlignment="1" applyProtection="1">
      <alignment horizontal="center"/>
    </xf>
    <xf numFmtId="166" fontId="32" fillId="0" borderId="0" xfId="5" applyNumberFormat="1" applyFont="1" applyBorder="1" applyAlignment="1">
      <alignment vertical="center"/>
    </xf>
    <xf numFmtId="166" fontId="32" fillId="0" borderId="0" xfId="5" applyNumberFormat="1" applyFont="1" applyFill="1" applyBorder="1" applyAlignment="1" applyProtection="1">
      <alignment vertical="center"/>
    </xf>
    <xf numFmtId="166" fontId="32" fillId="0" borderId="0" xfId="5" applyNumberFormat="1" applyFont="1" applyBorder="1" applyAlignment="1">
      <alignment horizontal="right"/>
    </xf>
    <xf numFmtId="166" fontId="32" fillId="0" borderId="0" xfId="5" applyNumberFormat="1" applyFont="1" applyBorder="1" applyAlignment="1">
      <alignment horizontal="left"/>
    </xf>
    <xf numFmtId="166" fontId="32" fillId="0" borderId="0" xfId="5" applyNumberFormat="1" applyFont="1" applyFill="1" applyBorder="1" applyAlignment="1" applyProtection="1">
      <alignment horizontal="right"/>
    </xf>
    <xf numFmtId="0" fontId="38" fillId="0" borderId="0" xfId="15" applyFont="1" applyBorder="1" applyAlignment="1">
      <alignment horizontal="left"/>
    </xf>
    <xf numFmtId="166" fontId="32" fillId="0" borderId="0" xfId="15" applyNumberFormat="1" applyFont="1" applyBorder="1" applyAlignment="1">
      <alignment horizontal="left"/>
    </xf>
    <xf numFmtId="0" fontId="0" fillId="0" borderId="0" xfId="0" applyFont="1" applyBorder="1"/>
    <xf numFmtId="166" fontId="32" fillId="0" borderId="22" xfId="15" applyNumberFormat="1" applyFont="1" applyBorder="1" applyAlignment="1">
      <alignment horizontal="left"/>
    </xf>
    <xf numFmtId="166" fontId="38" fillId="0" borderId="2" xfId="15" applyNumberFormat="1" applyFont="1" applyBorder="1" applyAlignment="1">
      <alignment horizontal="left"/>
    </xf>
    <xf numFmtId="165" fontId="34" fillId="0" borderId="32" xfId="15" applyNumberFormat="1" applyFont="1" applyBorder="1"/>
    <xf numFmtId="169" fontId="34" fillId="13" borderId="0" xfId="15" applyNumberFormat="1" applyFont="1" applyFill="1" applyAlignment="1">
      <alignment horizontal="center"/>
    </xf>
    <xf numFmtId="38" fontId="32" fillId="0" borderId="0" xfId="5" applyNumberFormat="1" applyFont="1" applyFill="1" applyBorder="1" applyAlignment="1" applyProtection="1"/>
    <xf numFmtId="38" fontId="16" fillId="0" borderId="23" xfId="5" applyNumberFormat="1" applyFont="1" applyFill="1" applyBorder="1" applyAlignment="1" applyProtection="1">
      <alignment horizontal="right"/>
    </xf>
    <xf numFmtId="0" fontId="8" fillId="0" borderId="0" xfId="0" applyFont="1" applyAlignment="1">
      <alignment horizontal="left"/>
    </xf>
    <xf numFmtId="15" fontId="8" fillId="0" borderId="0" xfId="0" applyNumberFormat="1" applyFont="1" applyAlignment="1">
      <alignment horizontal="right"/>
    </xf>
    <xf numFmtId="0" fontId="8" fillId="0" borderId="0" xfId="0" applyFont="1" applyAlignment="1">
      <alignment horizontal="right"/>
    </xf>
    <xf numFmtId="165" fontId="22" fillId="0" borderId="0" xfId="15" applyNumberFormat="1" applyFont="1" applyBorder="1" applyAlignment="1">
      <alignment horizontal="right"/>
    </xf>
    <xf numFmtId="0" fontId="20" fillId="0" borderId="0" xfId="15" applyFont="1" applyBorder="1" applyAlignment="1">
      <alignment horizontal="center"/>
    </xf>
    <xf numFmtId="0" fontId="21" fillId="8" borderId="13" xfId="15" applyFont="1" applyFill="1" applyBorder="1" applyAlignment="1">
      <alignment horizontal="center"/>
    </xf>
    <xf numFmtId="0" fontId="22" fillId="12" borderId="13" xfId="15" applyFont="1" applyFill="1" applyBorder="1" applyAlignment="1">
      <alignment horizontal="center"/>
    </xf>
    <xf numFmtId="0" fontId="22" fillId="9" borderId="17" xfId="15" applyFont="1" applyFill="1" applyBorder="1" applyAlignment="1">
      <alignment horizontal="center"/>
    </xf>
    <xf numFmtId="0" fontId="22" fillId="10" borderId="5" xfId="15" applyFont="1" applyFill="1" applyBorder="1" applyAlignment="1">
      <alignment horizontal="center"/>
    </xf>
    <xf numFmtId="0" fontId="22" fillId="0" borderId="17" xfId="15" applyFont="1" applyBorder="1" applyAlignment="1">
      <alignment horizontal="center"/>
    </xf>
    <xf numFmtId="0" fontId="22" fillId="0" borderId="38" xfId="15" applyFont="1" applyBorder="1" applyAlignment="1">
      <alignment horizontal="center"/>
    </xf>
    <xf numFmtId="0" fontId="22" fillId="0" borderId="39" xfId="15" applyFont="1" applyBorder="1" applyAlignment="1">
      <alignment horizontal="center"/>
    </xf>
  </cellXfs>
  <cellStyles count="19">
    <cellStyle name="Accent" xfId="1" xr:uid="{00000000-0005-0000-0000-000000000000}"/>
    <cellStyle name="Accent 1" xfId="2" xr:uid="{00000000-0005-0000-0000-000001000000}"/>
    <cellStyle name="Accent 2" xfId="3" xr:uid="{00000000-0005-0000-0000-000002000000}"/>
    <cellStyle name="Accent 3" xfId="4" xr:uid="{00000000-0005-0000-0000-000003000000}"/>
    <cellStyle name="Comma" xfId="5" builtinId="3"/>
    <cellStyle name="Error" xfId="6" xr:uid="{00000000-0005-0000-0000-000005000000}"/>
    <cellStyle name="Excel_BuiltIn_Bad" xfId="7" xr:uid="{00000000-0005-0000-0000-000006000000}"/>
    <cellStyle name="Excel_BuiltIn_Good" xfId="8" xr:uid="{00000000-0005-0000-0000-000007000000}"/>
    <cellStyle name="Footnote" xfId="9" xr:uid="{00000000-0005-0000-0000-00000A000000}"/>
    <cellStyle name="Heading" xfId="10" xr:uid="{00000000-0005-0000-0000-00000B000000}"/>
    <cellStyle name="Normal" xfId="0" builtinId="0"/>
    <cellStyle name="Normal 2" xfId="11" xr:uid="{00000000-0005-0000-0000-00000D000000}"/>
    <cellStyle name="Normal 3" xfId="12" xr:uid="{00000000-0005-0000-0000-00000E000000}"/>
    <cellStyle name="Normal 4" xfId="13" xr:uid="{00000000-0005-0000-0000-00000F000000}"/>
    <cellStyle name="Normal 5" xfId="14" xr:uid="{00000000-0005-0000-0000-000010000000}"/>
    <cellStyle name="Normal_Accounts 2002-03 - Period 3" xfId="15" xr:uid="{00000000-0005-0000-0000-000011000000}"/>
    <cellStyle name="Status" xfId="16" xr:uid="{00000000-0005-0000-0000-000012000000}"/>
    <cellStyle name="Text" xfId="17" xr:uid="{00000000-0005-0000-0000-000013000000}"/>
    <cellStyle name="Warning" xfId="18" xr:uid="{00000000-0005-0000-0000-000014000000}"/>
  </cellStyles>
  <dxfs count="1">
    <dxf>
      <fill>
        <patternFill patternType="solid">
          <fgColor indexed="16"/>
          <bgColor indexed="10"/>
        </patternFill>
      </fill>
    </dxf>
  </dxf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FFF00"/>
      <rgbColor rgb="00F20884"/>
      <rgbColor rgb="0000FFFF"/>
      <rgbColor rgb="00CC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FFCCCC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6411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38"/>
  <sheetViews>
    <sheetView tabSelected="1" zoomScale="160" zoomScaleNormal="160" workbookViewId="0">
      <selection activeCell="G6" sqref="G6"/>
    </sheetView>
  </sheetViews>
  <sheetFormatPr baseColWidth="10" defaultColWidth="8.6640625" defaultRowHeight="13"/>
  <cols>
    <col min="1" max="1" width="6.1640625" customWidth="1"/>
    <col min="2" max="2" width="34.6640625" customWidth="1"/>
    <col min="3" max="4" width="10" customWidth="1"/>
    <col min="5" max="5" width="10.33203125" customWidth="1"/>
    <col min="6" max="6" width="11.1640625" customWidth="1"/>
    <col min="7" max="7" width="22" style="86" customWidth="1"/>
    <col min="8" max="8" width="9" customWidth="1"/>
    <col min="9" max="9" width="10.5" customWidth="1"/>
    <col min="10" max="10" width="10" customWidth="1"/>
  </cols>
  <sheetData>
    <row r="1" spans="2:10" ht="18" customHeight="1">
      <c r="B1" s="180" t="s">
        <v>73</v>
      </c>
      <c r="C1" s="180"/>
      <c r="D1" s="181" t="s">
        <v>113</v>
      </c>
      <c r="E1" s="182"/>
      <c r="F1" s="182"/>
      <c r="H1" s="2"/>
      <c r="I1" s="2"/>
      <c r="J1" s="1"/>
    </row>
    <row r="2" spans="2:10">
      <c r="B2" s="3"/>
      <c r="C2" s="3"/>
      <c r="D2" s="3"/>
      <c r="E2" s="3"/>
      <c r="F2" s="3"/>
    </row>
    <row r="3" spans="2:10" ht="13" customHeight="1">
      <c r="B3" s="4" t="s">
        <v>0</v>
      </c>
      <c r="C3" s="132" t="s">
        <v>70</v>
      </c>
      <c r="D3" s="165" t="s">
        <v>71</v>
      </c>
      <c r="E3" s="165" t="s">
        <v>72</v>
      </c>
      <c r="F3" s="88"/>
    </row>
    <row r="4" spans="2:10" ht="13" customHeight="1">
      <c r="B4" s="5" t="s">
        <v>58</v>
      </c>
      <c r="C4" s="148">
        <v>4400</v>
      </c>
      <c r="D4" s="91">
        <f>SUM(Cashbook!L38)</f>
        <v>1845.9899999999998</v>
      </c>
      <c r="E4" s="178">
        <f>SUM(C4-D4)</f>
        <v>2554.0100000000002</v>
      </c>
      <c r="F4" s="91"/>
      <c r="G4" s="117"/>
    </row>
    <row r="5" spans="2:10" ht="15" customHeight="1">
      <c r="B5" s="6" t="s">
        <v>59</v>
      </c>
      <c r="C5" s="92">
        <v>125</v>
      </c>
      <c r="D5" s="91">
        <f>SUM(Cashbook!M38)</f>
        <v>11.99</v>
      </c>
      <c r="E5" s="178">
        <f t="shared" ref="E5:E14" si="0">SUM(C5-D5)</f>
        <v>113.01</v>
      </c>
      <c r="F5" s="91"/>
    </row>
    <row r="6" spans="2:10">
      <c r="B6" s="5" t="s">
        <v>1</v>
      </c>
      <c r="C6" s="148">
        <v>50</v>
      </c>
      <c r="D6" s="91">
        <f>SUM(Cashbook!N38)</f>
        <v>68.5</v>
      </c>
      <c r="E6" s="178">
        <f t="shared" si="0"/>
        <v>-18.5</v>
      </c>
      <c r="F6" s="91"/>
    </row>
    <row r="7" spans="2:10" ht="15" customHeight="1">
      <c r="B7" s="5" t="s">
        <v>2</v>
      </c>
      <c r="C7" s="148">
        <v>1175</v>
      </c>
      <c r="D7" s="91">
        <f>SUM(Cashbook!O38)</f>
        <v>800</v>
      </c>
      <c r="E7" s="178">
        <f t="shared" si="0"/>
        <v>375</v>
      </c>
      <c r="F7" s="91"/>
      <c r="H7" s="99"/>
    </row>
    <row r="8" spans="2:10">
      <c r="B8" s="9" t="s">
        <v>3</v>
      </c>
      <c r="C8" s="166">
        <v>100</v>
      </c>
      <c r="D8" s="167">
        <f>SUM(Cashbook!P38)</f>
        <v>80.88</v>
      </c>
      <c r="E8" s="178">
        <f t="shared" si="0"/>
        <v>19.120000000000005</v>
      </c>
      <c r="F8" s="91"/>
    </row>
    <row r="9" spans="2:10">
      <c r="B9" s="5" t="s">
        <v>4</v>
      </c>
      <c r="C9" s="148">
        <v>450</v>
      </c>
      <c r="D9" s="91">
        <f>SUM(Cashbook!Q38)</f>
        <v>420.18</v>
      </c>
      <c r="E9" s="178">
        <f t="shared" si="0"/>
        <v>29.819999999999993</v>
      </c>
      <c r="F9" s="91"/>
    </row>
    <row r="10" spans="2:10">
      <c r="B10" s="10" t="s">
        <v>5</v>
      </c>
      <c r="C10" s="92">
        <v>125</v>
      </c>
      <c r="D10" s="91"/>
      <c r="E10" s="178">
        <f t="shared" si="0"/>
        <v>125</v>
      </c>
      <c r="F10" s="91"/>
    </row>
    <row r="11" spans="2:10" ht="14">
      <c r="B11" s="5" t="s">
        <v>6</v>
      </c>
      <c r="C11" s="148">
        <v>650</v>
      </c>
      <c r="D11" s="91"/>
      <c r="E11" s="178">
        <f t="shared" si="0"/>
        <v>650</v>
      </c>
      <c r="F11" s="91"/>
      <c r="G11" s="104"/>
    </row>
    <row r="12" spans="2:10">
      <c r="B12" s="5" t="s">
        <v>7</v>
      </c>
      <c r="C12" s="168">
        <v>100</v>
      </c>
      <c r="D12" s="91"/>
      <c r="E12" s="178">
        <f t="shared" si="0"/>
        <v>100</v>
      </c>
      <c r="F12" s="91"/>
      <c r="G12" s="111"/>
    </row>
    <row r="13" spans="2:10">
      <c r="B13" s="5" t="s">
        <v>32</v>
      </c>
      <c r="C13" s="168">
        <v>500</v>
      </c>
      <c r="D13" s="91">
        <f>SUM(Cashbook!V38)</f>
        <v>12</v>
      </c>
      <c r="E13" s="178">
        <f t="shared" si="0"/>
        <v>488</v>
      </c>
      <c r="F13" s="91"/>
      <c r="G13" s="111"/>
    </row>
    <row r="14" spans="2:10">
      <c r="B14" s="5" t="s">
        <v>8</v>
      </c>
      <c r="C14" s="168">
        <v>4425</v>
      </c>
      <c r="D14" s="91">
        <f>SUM(Cashbook!W38)</f>
        <v>2212.6999999999998</v>
      </c>
      <c r="E14" s="178">
        <f t="shared" si="0"/>
        <v>2212.3000000000002</v>
      </c>
      <c r="F14" s="91"/>
      <c r="G14" s="112"/>
    </row>
    <row r="15" spans="2:10" ht="14">
      <c r="B15" s="7"/>
      <c r="C15" s="169"/>
      <c r="D15" s="170"/>
      <c r="E15" s="178"/>
      <c r="F15" s="91"/>
      <c r="G15" s="105"/>
    </row>
    <row r="16" spans="2:10" ht="15" thickBot="1">
      <c r="B16" s="13" t="s">
        <v>9</v>
      </c>
      <c r="C16" s="175">
        <f>SUM(C4:C15)</f>
        <v>12100</v>
      </c>
      <c r="D16" s="138">
        <f>SUM(D4:D15)</f>
        <v>5452.24</v>
      </c>
      <c r="E16" s="179">
        <f>SUM(E4:E15)</f>
        <v>6647.7600000000011</v>
      </c>
      <c r="F16" s="138"/>
      <c r="G16" s="144"/>
      <c r="I16" s="87"/>
    </row>
    <row r="17" spans="1:9" ht="14">
      <c r="B17" s="7"/>
      <c r="C17" s="11"/>
      <c r="D17" s="12"/>
      <c r="E17" s="12"/>
      <c r="F17" s="12"/>
      <c r="G17" s="105"/>
      <c r="I17" s="87"/>
    </row>
    <row r="18" spans="1:9" ht="14">
      <c r="B18" s="7"/>
      <c r="C18" s="11"/>
      <c r="D18" s="12"/>
      <c r="E18" s="12"/>
      <c r="F18" s="98"/>
      <c r="G18" s="105"/>
    </row>
    <row r="19" spans="1:9" ht="14">
      <c r="A19" s="118"/>
      <c r="B19" s="119" t="s">
        <v>56</v>
      </c>
      <c r="C19" s="120"/>
      <c r="D19" s="133"/>
      <c r="E19" s="121"/>
      <c r="F19" s="122"/>
      <c r="G19" s="105"/>
    </row>
    <row r="20" spans="1:9" ht="14">
      <c r="A20" s="123"/>
      <c r="B20" s="114" t="s">
        <v>55</v>
      </c>
      <c r="D20" s="172">
        <f>SUM(Cashbook!M49)</f>
        <v>11367.630000000001</v>
      </c>
      <c r="F20" s="124"/>
      <c r="G20" s="105"/>
    </row>
    <row r="21" spans="1:9" ht="14">
      <c r="A21" s="123"/>
      <c r="B21" s="171" t="s">
        <v>76</v>
      </c>
      <c r="C21" s="173"/>
      <c r="D21" s="131"/>
      <c r="F21" s="124"/>
      <c r="G21" s="105"/>
    </row>
    <row r="22" spans="1:9" ht="14">
      <c r="A22" s="123"/>
      <c r="B22" s="114" t="s">
        <v>78</v>
      </c>
      <c r="C22" s="172">
        <v>2952</v>
      </c>
      <c r="E22" s="12"/>
      <c r="F22" s="124"/>
      <c r="G22" s="105"/>
    </row>
    <row r="23" spans="1:9" ht="14">
      <c r="A23" s="123"/>
      <c r="B23" s="114" t="s">
        <v>74</v>
      </c>
      <c r="C23" s="172">
        <v>96</v>
      </c>
      <c r="E23" s="12"/>
      <c r="F23" s="124"/>
      <c r="G23" s="105"/>
    </row>
    <row r="24" spans="1:9" ht="14">
      <c r="A24" s="123"/>
      <c r="B24" s="114" t="s">
        <v>79</v>
      </c>
      <c r="C24" s="172">
        <v>145</v>
      </c>
      <c r="E24" s="12"/>
      <c r="F24" s="124"/>
      <c r="G24" s="105"/>
    </row>
    <row r="25" spans="1:9" ht="14">
      <c r="A25" s="123"/>
      <c r="B25" s="114" t="s">
        <v>80</v>
      </c>
      <c r="C25" s="174">
        <f>SUM(Cashbook!K38)</f>
        <v>218.5</v>
      </c>
      <c r="F25" s="124"/>
      <c r="G25" s="105"/>
    </row>
    <row r="26" spans="1:9" ht="14">
      <c r="A26" s="123"/>
      <c r="B26" s="114"/>
      <c r="C26" s="115"/>
      <c r="D26" s="170">
        <f>SUM(C22:C25)</f>
        <v>3411.5</v>
      </c>
      <c r="E26" s="12"/>
      <c r="F26" s="124"/>
      <c r="G26" s="105"/>
    </row>
    <row r="27" spans="1:9" ht="14">
      <c r="A27" s="123"/>
      <c r="B27" s="171" t="s">
        <v>77</v>
      </c>
      <c r="D27" s="115">
        <f>SUM(E16)</f>
        <v>6647.7600000000011</v>
      </c>
      <c r="E27" s="12"/>
      <c r="F27" s="124"/>
      <c r="G27" s="105"/>
    </row>
    <row r="28" spans="1:9" ht="14">
      <c r="A28" s="123"/>
      <c r="B28" s="114"/>
      <c r="D28" s="12"/>
      <c r="F28" s="124"/>
      <c r="G28" s="105"/>
    </row>
    <row r="29" spans="1:9" ht="15" thickBot="1">
      <c r="A29" s="123"/>
      <c r="B29" s="137" t="s">
        <v>75</v>
      </c>
      <c r="C29" s="115"/>
      <c r="D29" s="12"/>
      <c r="E29" s="138">
        <f>SUM(D20+D26-D27)</f>
        <v>8131.37</v>
      </c>
      <c r="F29" s="124"/>
      <c r="G29" s="105"/>
    </row>
    <row r="30" spans="1:9" ht="14">
      <c r="A30" s="125"/>
      <c r="B30" s="126"/>
      <c r="C30" s="127"/>
      <c r="D30" s="128"/>
      <c r="E30" s="129"/>
      <c r="F30" s="130"/>
      <c r="G30" s="105"/>
    </row>
    <row r="31" spans="1:9" ht="14">
      <c r="A31" s="125"/>
      <c r="B31" s="126"/>
      <c r="C31" s="127"/>
      <c r="D31" s="98"/>
      <c r="E31" s="12"/>
      <c r="F31" s="98"/>
      <c r="G31" s="105"/>
    </row>
    <row r="32" spans="1:9" ht="14">
      <c r="A32" s="118"/>
      <c r="B32" s="8" t="s">
        <v>57</v>
      </c>
      <c r="C32" s="11"/>
      <c r="D32" s="121"/>
      <c r="E32" s="134"/>
      <c r="F32" s="98"/>
      <c r="G32" s="105"/>
    </row>
    <row r="33" spans="1:10" ht="14">
      <c r="A33" s="123"/>
      <c r="B33" s="87"/>
      <c r="C33" s="140" t="s">
        <v>61</v>
      </c>
      <c r="D33" s="141" t="s">
        <v>23</v>
      </c>
      <c r="E33" s="142" t="s">
        <v>62</v>
      </c>
      <c r="F33" s="14"/>
      <c r="G33" s="105"/>
    </row>
    <row r="34" spans="1:10" s="87" customFormat="1">
      <c r="A34" s="145"/>
      <c r="B34" s="147"/>
      <c r="C34" s="139"/>
      <c r="D34" s="89"/>
      <c r="E34" s="143"/>
      <c r="F34" s="18"/>
      <c r="G34" s="15"/>
      <c r="H34" s="19"/>
      <c r="I34" s="19"/>
      <c r="J34" s="19"/>
    </row>
    <row r="35" spans="1:10" s="87" customFormat="1">
      <c r="A35" s="123"/>
      <c r="B35" s="147"/>
      <c r="C35" s="139"/>
      <c r="D35" s="89"/>
      <c r="E35" s="143"/>
      <c r="F35" s="18"/>
      <c r="G35" s="15"/>
      <c r="H35" s="19"/>
      <c r="I35" s="19"/>
      <c r="J35" s="19"/>
    </row>
    <row r="36" spans="1:10" s="87" customFormat="1">
      <c r="A36" s="123"/>
      <c r="B36" s="17"/>
      <c r="C36" s="17"/>
      <c r="D36" s="116"/>
      <c r="E36" s="146"/>
      <c r="F36" s="110"/>
      <c r="G36" s="90"/>
      <c r="H36" s="15"/>
      <c r="I36" s="16"/>
      <c r="J36" s="19"/>
    </row>
    <row r="37" spans="1:10">
      <c r="A37" s="125"/>
      <c r="B37" s="135"/>
      <c r="C37" s="135"/>
      <c r="D37" s="135"/>
      <c r="E37" s="136"/>
    </row>
    <row r="38" spans="1:10">
      <c r="A38" s="87"/>
      <c r="B38" s="87"/>
      <c r="C38" s="87"/>
    </row>
  </sheetData>
  <sheetProtection selectLockedCells="1" selectUnlockedCells="1"/>
  <mergeCells count="2">
    <mergeCell ref="B1:C1"/>
    <mergeCell ref="D1:F1"/>
  </mergeCells>
  <phoneticPr fontId="31" type="noConversion"/>
  <pageMargins left="0.74791666666666701" right="0.74791666666666701" top="0.98402777777777795" bottom="0.98402777777777795" header="0.51180555555555596" footer="0.51180555555555596"/>
  <pageSetup paperSize="9" firstPageNumber="0" orientation="portrait" horizontalDpi="300" verticalDpi="300"/>
  <headerFooter alignWithMargins="0"/>
  <ignoredErrors>
    <ignoredError sqref="C16:E16 E11:E12 E7:E10" emptyCellReferenc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B57"/>
  <sheetViews>
    <sheetView zoomScale="140" zoomScaleNormal="140" workbookViewId="0">
      <pane xSplit="7" ySplit="5" topLeftCell="H20" activePane="bottomRight" state="frozen"/>
      <selection pane="topRight" activeCell="H1" sqref="H1"/>
      <selection pane="bottomLeft" activeCell="A37" sqref="A37"/>
      <selection pane="bottomRight" activeCell="N25" sqref="N25"/>
    </sheetView>
  </sheetViews>
  <sheetFormatPr baseColWidth="10" defaultColWidth="1" defaultRowHeight="15"/>
  <cols>
    <col min="1" max="1" width="1" style="20" customWidth="1"/>
    <col min="2" max="3" width="9" style="20" customWidth="1"/>
    <col min="4" max="4" width="25.5" style="20" customWidth="1"/>
    <col min="5" max="5" width="12" style="20" customWidth="1"/>
    <col min="6" max="6" width="10" style="20" customWidth="1"/>
    <col min="7" max="7" width="9" style="20" customWidth="1"/>
    <col min="8" max="12" width="9.33203125" style="20" customWidth="1"/>
    <col min="13" max="13" width="9" style="20" customWidth="1"/>
    <col min="14" max="16" width="9.33203125" style="20" customWidth="1"/>
    <col min="17" max="17" width="11.33203125" style="20" customWidth="1"/>
    <col min="18" max="25" width="9.33203125" style="20" customWidth="1"/>
    <col min="26" max="26" width="8" style="20" customWidth="1"/>
    <col min="27" max="239" width="9" style="20" customWidth="1"/>
    <col min="240" max="16384" width="1" style="20"/>
  </cols>
  <sheetData>
    <row r="1" spans="1:26" ht="23">
      <c r="A1" s="21"/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4"/>
      <c r="V1" s="184"/>
      <c r="W1" s="184"/>
      <c r="X1" s="184"/>
      <c r="Y1" s="184"/>
      <c r="Z1" s="21"/>
    </row>
    <row r="2" spans="1:26" ht="24.75" customHeight="1">
      <c r="A2" s="21"/>
      <c r="B2" s="185" t="s">
        <v>63</v>
      </c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  <c r="Z2" s="21"/>
    </row>
    <row r="3" spans="1:26">
      <c r="A3" s="21"/>
      <c r="B3" s="22"/>
      <c r="C3" s="22"/>
      <c r="D3" s="23"/>
      <c r="E3" s="23"/>
      <c r="F3" s="23"/>
      <c r="G3" s="23"/>
      <c r="H3" s="23"/>
      <c r="I3" s="23"/>
      <c r="J3" s="23"/>
      <c r="K3" s="24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1"/>
    </row>
    <row r="4" spans="1:26">
      <c r="A4" s="21"/>
      <c r="B4" s="186" t="s">
        <v>13</v>
      </c>
      <c r="C4" s="186"/>
      <c r="D4" s="186"/>
      <c r="E4" s="186"/>
      <c r="F4" s="186"/>
      <c r="G4" s="186"/>
      <c r="H4" s="187" t="s">
        <v>14</v>
      </c>
      <c r="I4" s="187"/>
      <c r="J4" s="187"/>
      <c r="K4" s="25"/>
      <c r="L4" s="188" t="s">
        <v>15</v>
      </c>
      <c r="M4" s="188"/>
      <c r="N4" s="188"/>
      <c r="O4" s="188"/>
      <c r="P4" s="188"/>
      <c r="Q4" s="188"/>
      <c r="R4" s="188"/>
      <c r="S4" s="188"/>
      <c r="T4" s="188"/>
      <c r="U4" s="188"/>
      <c r="V4" s="188"/>
      <c r="W4" s="188"/>
      <c r="X4" s="188"/>
      <c r="Y4" s="188"/>
      <c r="Z4" s="26"/>
    </row>
    <row r="5" spans="1:26" ht="35.5" customHeight="1">
      <c r="A5" s="21"/>
      <c r="B5" s="27" t="s">
        <v>16</v>
      </c>
      <c r="C5" s="27" t="s">
        <v>17</v>
      </c>
      <c r="D5" s="27" t="s">
        <v>18</v>
      </c>
      <c r="E5" s="28" t="s">
        <v>19</v>
      </c>
      <c r="F5" s="29" t="s">
        <v>20</v>
      </c>
      <c r="G5" s="32" t="s">
        <v>21</v>
      </c>
      <c r="H5" s="30" t="s">
        <v>22</v>
      </c>
      <c r="I5" s="31" t="s">
        <v>10</v>
      </c>
      <c r="J5" s="32" t="s">
        <v>11</v>
      </c>
      <c r="K5" s="30" t="s">
        <v>23</v>
      </c>
      <c r="L5" s="30" t="s">
        <v>24</v>
      </c>
      <c r="M5" s="33" t="s">
        <v>25</v>
      </c>
      <c r="N5" s="34" t="s">
        <v>26</v>
      </c>
      <c r="O5" s="33" t="s">
        <v>112</v>
      </c>
      <c r="P5" s="34" t="s">
        <v>28</v>
      </c>
      <c r="Q5" s="31" t="s">
        <v>60</v>
      </c>
      <c r="R5" s="31" t="s">
        <v>29</v>
      </c>
      <c r="S5" s="34" t="s">
        <v>30</v>
      </c>
      <c r="T5" s="31" t="s">
        <v>31</v>
      </c>
      <c r="U5" s="31" t="s">
        <v>48</v>
      </c>
      <c r="V5" s="31" t="s">
        <v>32</v>
      </c>
      <c r="W5" s="31" t="s">
        <v>33</v>
      </c>
      <c r="X5" s="31" t="s">
        <v>49</v>
      </c>
      <c r="Y5" s="31" t="s">
        <v>34</v>
      </c>
      <c r="Z5" s="35" t="s">
        <v>35</v>
      </c>
    </row>
    <row r="6" spans="1:26">
      <c r="A6" s="21"/>
      <c r="B6" s="36"/>
      <c r="C6" s="36"/>
      <c r="D6" s="37" t="s">
        <v>36</v>
      </c>
      <c r="E6" s="38"/>
      <c r="F6" s="39">
        <v>6894</v>
      </c>
      <c r="G6" s="40"/>
      <c r="H6" s="41"/>
      <c r="I6" s="154"/>
      <c r="J6" s="156"/>
      <c r="K6" s="41"/>
      <c r="L6" s="41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3"/>
    </row>
    <row r="7" spans="1:26">
      <c r="A7" s="21"/>
      <c r="B7" s="36"/>
      <c r="C7" s="36"/>
      <c r="D7" s="149"/>
      <c r="E7" s="150"/>
      <c r="F7" s="151"/>
      <c r="G7" s="40"/>
      <c r="H7" s="153"/>
      <c r="I7" s="155"/>
      <c r="J7" s="157"/>
      <c r="K7" s="157"/>
      <c r="L7" s="157"/>
      <c r="M7" s="157"/>
      <c r="N7" s="157"/>
      <c r="O7" s="157"/>
      <c r="P7" s="157"/>
      <c r="Q7" s="157"/>
      <c r="R7" s="157"/>
      <c r="S7" s="157"/>
      <c r="T7" s="157"/>
      <c r="U7" s="157"/>
      <c r="V7" s="157"/>
      <c r="W7" s="157"/>
      <c r="X7" s="157"/>
      <c r="Y7" s="152"/>
      <c r="Z7" s="43"/>
    </row>
    <row r="8" spans="1:26">
      <c r="A8" s="21"/>
      <c r="B8" s="36">
        <v>44287</v>
      </c>
      <c r="C8" s="36" t="s">
        <v>64</v>
      </c>
      <c r="D8" s="95" t="s">
        <v>65</v>
      </c>
      <c r="E8" s="108" t="s">
        <v>54</v>
      </c>
      <c r="F8" s="109"/>
      <c r="G8" s="40">
        <v>21.6</v>
      </c>
      <c r="H8" s="153"/>
      <c r="I8" s="155"/>
      <c r="J8" s="157"/>
      <c r="K8" s="157">
        <v>3.6</v>
      </c>
      <c r="L8" s="157"/>
      <c r="M8" s="157"/>
      <c r="N8" s="157"/>
      <c r="O8" s="157"/>
      <c r="P8" s="157"/>
      <c r="Q8" s="157"/>
      <c r="R8" s="157"/>
      <c r="S8" s="157"/>
      <c r="T8" s="157"/>
      <c r="U8" s="157"/>
      <c r="V8" s="157"/>
      <c r="W8" s="157"/>
      <c r="X8" s="157">
        <v>18</v>
      </c>
      <c r="Y8" s="176"/>
      <c r="Z8" s="177">
        <f>SUM(H8:Y8)</f>
        <v>21.6</v>
      </c>
    </row>
    <row r="9" spans="1:26">
      <c r="A9" s="21"/>
      <c r="B9" s="36">
        <v>44294</v>
      </c>
      <c r="C9" s="36" t="s">
        <v>66</v>
      </c>
      <c r="D9" s="95" t="s">
        <v>51</v>
      </c>
      <c r="E9" s="108" t="s">
        <v>50</v>
      </c>
      <c r="F9" s="109"/>
      <c r="G9" s="40">
        <v>380.71</v>
      </c>
      <c r="H9" s="153"/>
      <c r="I9" s="155"/>
      <c r="J9" s="157"/>
      <c r="K9" s="157">
        <v>2.4</v>
      </c>
      <c r="L9" s="157">
        <v>366.32</v>
      </c>
      <c r="M9" s="157">
        <v>11.99</v>
      </c>
      <c r="N9" s="157"/>
      <c r="O9" s="157"/>
      <c r="P9" s="157"/>
      <c r="Q9" s="157"/>
      <c r="R9" s="157"/>
      <c r="S9" s="157"/>
      <c r="T9" s="157"/>
      <c r="U9" s="157"/>
      <c r="V9" s="157"/>
      <c r="W9" s="157"/>
      <c r="X9" s="157"/>
      <c r="Y9" s="176"/>
      <c r="Z9" s="177">
        <f t="shared" ref="Z9:Z33" si="0">SUM(H9:Y9)</f>
        <v>380.71</v>
      </c>
    </row>
    <row r="10" spans="1:26">
      <c r="A10" s="21"/>
      <c r="B10" s="36">
        <v>44308</v>
      </c>
      <c r="C10" s="36" t="s">
        <v>67</v>
      </c>
      <c r="D10" s="95" t="s">
        <v>68</v>
      </c>
      <c r="E10" s="108"/>
      <c r="F10" s="109">
        <v>8856</v>
      </c>
      <c r="G10" s="40"/>
      <c r="H10" s="153">
        <v>8856</v>
      </c>
      <c r="I10" s="155"/>
      <c r="J10" s="157"/>
      <c r="K10" s="157"/>
      <c r="L10" s="157"/>
      <c r="M10" s="157"/>
      <c r="N10" s="157"/>
      <c r="O10" s="157"/>
      <c r="P10" s="157"/>
      <c r="Q10" s="157"/>
      <c r="R10" s="157"/>
      <c r="S10" s="157"/>
      <c r="T10" s="157"/>
      <c r="U10" s="157"/>
      <c r="V10" s="157"/>
      <c r="W10" s="157"/>
      <c r="X10" s="157"/>
      <c r="Y10" s="176"/>
      <c r="Z10" s="177">
        <f t="shared" si="0"/>
        <v>8856</v>
      </c>
    </row>
    <row r="11" spans="1:26">
      <c r="A11" s="21"/>
      <c r="B11" s="36">
        <v>44320</v>
      </c>
      <c r="C11" s="36" t="s">
        <v>69</v>
      </c>
      <c r="D11" s="95" t="s">
        <v>65</v>
      </c>
      <c r="E11" s="108" t="s">
        <v>54</v>
      </c>
      <c r="F11" s="151"/>
      <c r="G11" s="40">
        <v>21.6</v>
      </c>
      <c r="H11" s="153"/>
      <c r="I11" s="155"/>
      <c r="J11" s="157"/>
      <c r="K11" s="157">
        <v>3.6</v>
      </c>
      <c r="L11" s="157"/>
      <c r="M11" s="157"/>
      <c r="N11" s="157"/>
      <c r="O11" s="157"/>
      <c r="P11" s="157"/>
      <c r="Q11" s="157"/>
      <c r="R11" s="157"/>
      <c r="S11" s="157"/>
      <c r="T11" s="157"/>
      <c r="U11" s="157"/>
      <c r="V11" s="157"/>
      <c r="W11" s="157"/>
      <c r="X11" s="157">
        <v>18</v>
      </c>
      <c r="Y11" s="176"/>
      <c r="Z11" s="177">
        <f t="shared" si="0"/>
        <v>21.6</v>
      </c>
    </row>
    <row r="12" spans="1:26">
      <c r="A12" s="21"/>
      <c r="B12" s="36">
        <v>44295</v>
      </c>
      <c r="C12" s="36" t="s">
        <v>52</v>
      </c>
      <c r="D12" s="95" t="s">
        <v>10</v>
      </c>
      <c r="E12" s="150"/>
      <c r="F12" s="109">
        <v>0.05</v>
      </c>
      <c r="G12" s="106"/>
      <c r="H12" s="153"/>
      <c r="I12" s="155">
        <v>0.05</v>
      </c>
      <c r="J12" s="157"/>
      <c r="K12" s="157"/>
      <c r="L12" s="157"/>
      <c r="M12" s="157"/>
      <c r="N12" s="157"/>
      <c r="O12" s="157"/>
      <c r="P12" s="157"/>
      <c r="Q12" s="157"/>
      <c r="R12" s="157"/>
      <c r="S12" s="157"/>
      <c r="T12" s="157"/>
      <c r="U12" s="157"/>
      <c r="V12" s="157"/>
      <c r="W12" s="157"/>
      <c r="X12" s="157"/>
      <c r="Y12" s="176"/>
      <c r="Z12" s="177">
        <f t="shared" si="0"/>
        <v>0.05</v>
      </c>
    </row>
    <row r="13" spans="1:26">
      <c r="A13" s="21"/>
      <c r="B13" s="107">
        <v>44322</v>
      </c>
      <c r="C13" s="107" t="s">
        <v>81</v>
      </c>
      <c r="D13" s="95" t="s">
        <v>82</v>
      </c>
      <c r="E13" s="108" t="s">
        <v>50</v>
      </c>
      <c r="F13" s="109"/>
      <c r="G13" s="106">
        <v>80.88</v>
      </c>
      <c r="H13" s="153"/>
      <c r="I13" s="155"/>
      <c r="J13" s="157"/>
      <c r="K13" s="157"/>
      <c r="L13" s="157"/>
      <c r="M13" s="157"/>
      <c r="N13" s="157"/>
      <c r="O13" s="157"/>
      <c r="P13" s="157">
        <v>80.88</v>
      </c>
      <c r="Q13" s="157"/>
      <c r="R13" s="157"/>
      <c r="S13" s="157"/>
      <c r="T13" s="157"/>
      <c r="U13" s="157"/>
      <c r="V13" s="157"/>
      <c r="W13" s="157"/>
      <c r="X13" s="157"/>
      <c r="Y13" s="152"/>
      <c r="Z13" s="177">
        <f t="shared" si="0"/>
        <v>80.88</v>
      </c>
    </row>
    <row r="14" spans="1:26">
      <c r="A14" s="21"/>
      <c r="B14" s="107">
        <v>44322</v>
      </c>
      <c r="C14" s="107" t="s">
        <v>83</v>
      </c>
      <c r="D14" s="95" t="s">
        <v>51</v>
      </c>
      <c r="E14" s="108" t="s">
        <v>50</v>
      </c>
      <c r="F14" s="109"/>
      <c r="G14" s="106">
        <v>380.71</v>
      </c>
      <c r="H14" s="153"/>
      <c r="I14" s="155"/>
      <c r="J14" s="157"/>
      <c r="K14" s="157"/>
      <c r="L14" s="157">
        <v>380.71</v>
      </c>
      <c r="M14" s="157"/>
      <c r="N14" s="157"/>
      <c r="O14" s="157"/>
      <c r="P14" s="157"/>
      <c r="Q14" s="157"/>
      <c r="R14" s="157"/>
      <c r="S14" s="157"/>
      <c r="T14" s="157"/>
      <c r="U14" s="157"/>
      <c r="V14" s="157"/>
      <c r="W14" s="157"/>
      <c r="X14" s="157"/>
      <c r="Y14" s="152"/>
      <c r="Z14" s="177">
        <f t="shared" si="0"/>
        <v>380.71</v>
      </c>
    </row>
    <row r="15" spans="1:26">
      <c r="A15" s="21"/>
      <c r="B15" s="107">
        <v>44323</v>
      </c>
      <c r="C15" s="107" t="s">
        <v>84</v>
      </c>
      <c r="D15" s="95" t="s">
        <v>85</v>
      </c>
      <c r="E15" s="108"/>
      <c r="F15" s="109">
        <v>1500</v>
      </c>
      <c r="G15" s="106"/>
      <c r="H15" s="153"/>
      <c r="I15" s="155"/>
      <c r="J15" s="157">
        <v>1500</v>
      </c>
      <c r="K15" s="157"/>
      <c r="L15" s="157"/>
      <c r="M15" s="157"/>
      <c r="N15" s="157"/>
      <c r="O15" s="157"/>
      <c r="P15" s="157"/>
      <c r="Q15" s="157"/>
      <c r="R15" s="157"/>
      <c r="S15" s="157"/>
      <c r="T15" s="157"/>
      <c r="U15" s="157"/>
      <c r="V15" s="157"/>
      <c r="W15" s="157"/>
      <c r="X15" s="157"/>
      <c r="Y15" s="152"/>
      <c r="Z15" s="177">
        <f t="shared" si="0"/>
        <v>1500</v>
      </c>
    </row>
    <row r="16" spans="1:26">
      <c r="A16" s="21"/>
      <c r="B16" s="107">
        <v>44327</v>
      </c>
      <c r="C16" s="107" t="s">
        <v>86</v>
      </c>
      <c r="D16" s="95" t="s">
        <v>87</v>
      </c>
      <c r="E16" s="108" t="s">
        <v>54</v>
      </c>
      <c r="F16" s="109"/>
      <c r="G16" s="106">
        <v>2212.6999999999998</v>
      </c>
      <c r="H16" s="153"/>
      <c r="I16" s="155"/>
      <c r="J16" s="157"/>
      <c r="K16" s="157"/>
      <c r="L16" s="157"/>
      <c r="M16" s="157"/>
      <c r="N16" s="157"/>
      <c r="O16" s="157"/>
      <c r="P16" s="157"/>
      <c r="Q16" s="157"/>
      <c r="R16" s="157"/>
      <c r="S16" s="157"/>
      <c r="T16" s="157"/>
      <c r="U16" s="157"/>
      <c r="V16" s="157"/>
      <c r="W16" s="157">
        <v>2212.6999999999998</v>
      </c>
      <c r="X16" s="157"/>
      <c r="Y16" s="152"/>
      <c r="Z16" s="177">
        <f t="shared" si="0"/>
        <v>2212.6999999999998</v>
      </c>
    </row>
    <row r="17" spans="1:26">
      <c r="A17" s="21"/>
      <c r="B17" s="107">
        <v>44334</v>
      </c>
      <c r="C17" s="107" t="s">
        <v>88</v>
      </c>
      <c r="D17" s="95" t="s">
        <v>89</v>
      </c>
      <c r="E17" s="108" t="s">
        <v>50</v>
      </c>
      <c r="F17" s="109"/>
      <c r="G17" s="106">
        <v>80</v>
      </c>
      <c r="H17" s="153"/>
      <c r="I17" s="155"/>
      <c r="J17" s="157"/>
      <c r="K17" s="157"/>
      <c r="L17" s="157"/>
      <c r="M17" s="157"/>
      <c r="N17" s="157"/>
      <c r="O17" s="157"/>
      <c r="P17" s="157"/>
      <c r="Q17" s="157">
        <v>80</v>
      </c>
      <c r="R17" s="157"/>
      <c r="S17" s="157"/>
      <c r="T17" s="157"/>
      <c r="U17" s="157"/>
      <c r="V17" s="157"/>
      <c r="W17" s="157"/>
      <c r="X17" s="157"/>
      <c r="Y17" s="152"/>
      <c r="Z17" s="177">
        <f t="shared" si="0"/>
        <v>80</v>
      </c>
    </row>
    <row r="18" spans="1:26">
      <c r="A18" s="21"/>
      <c r="B18" s="107">
        <v>44334</v>
      </c>
      <c r="C18" s="107" t="s">
        <v>90</v>
      </c>
      <c r="D18" s="95" t="s">
        <v>91</v>
      </c>
      <c r="E18" s="108" t="s">
        <v>50</v>
      </c>
      <c r="F18" s="109"/>
      <c r="G18" s="106">
        <v>12</v>
      </c>
      <c r="H18" s="153"/>
      <c r="I18" s="155"/>
      <c r="J18" s="157"/>
      <c r="K18" s="157"/>
      <c r="L18" s="157"/>
      <c r="M18" s="157"/>
      <c r="N18" s="157"/>
      <c r="O18" s="157"/>
      <c r="P18" s="157"/>
      <c r="Q18" s="157"/>
      <c r="R18" s="157"/>
      <c r="S18" s="157"/>
      <c r="T18" s="157"/>
      <c r="U18" s="157"/>
      <c r="V18" s="157">
        <v>12</v>
      </c>
      <c r="W18" s="157"/>
      <c r="X18" s="157"/>
      <c r="Y18" s="152"/>
      <c r="Z18" s="177">
        <f t="shared" si="0"/>
        <v>12</v>
      </c>
    </row>
    <row r="19" spans="1:26">
      <c r="A19" s="21"/>
      <c r="B19" s="107">
        <v>44334</v>
      </c>
      <c r="C19" s="107" t="s">
        <v>92</v>
      </c>
      <c r="D19" s="95" t="s">
        <v>93</v>
      </c>
      <c r="E19" s="108" t="s">
        <v>50</v>
      </c>
      <c r="F19" s="109"/>
      <c r="G19" s="106">
        <v>82.2</v>
      </c>
      <c r="H19" s="153"/>
      <c r="I19" s="155"/>
      <c r="J19" s="157"/>
      <c r="K19" s="157">
        <v>13.7</v>
      </c>
      <c r="L19" s="157"/>
      <c r="M19" s="157"/>
      <c r="N19" s="157">
        <v>68.5</v>
      </c>
      <c r="O19" s="157"/>
      <c r="P19" s="157"/>
      <c r="Q19" s="157"/>
      <c r="R19" s="157"/>
      <c r="S19" s="157"/>
      <c r="T19" s="157"/>
      <c r="U19" s="157"/>
      <c r="V19" s="157"/>
      <c r="W19" s="157"/>
      <c r="X19" s="157"/>
      <c r="Y19" s="152"/>
      <c r="Z19" s="177">
        <f t="shared" si="0"/>
        <v>82.2</v>
      </c>
    </row>
    <row r="20" spans="1:26">
      <c r="A20" s="21"/>
      <c r="B20" s="107">
        <v>44334</v>
      </c>
      <c r="C20" s="107" t="s">
        <v>94</v>
      </c>
      <c r="D20" s="95" t="s">
        <v>95</v>
      </c>
      <c r="E20" s="108" t="s">
        <v>50</v>
      </c>
      <c r="F20" s="109"/>
      <c r="G20" s="106">
        <v>42</v>
      </c>
      <c r="H20" s="153"/>
      <c r="I20" s="155"/>
      <c r="J20" s="157"/>
      <c r="K20" s="157">
        <v>7</v>
      </c>
      <c r="L20" s="157"/>
      <c r="M20" s="157"/>
      <c r="N20" s="157"/>
      <c r="O20" s="157"/>
      <c r="P20" s="157"/>
      <c r="Q20" s="157"/>
      <c r="R20" s="157"/>
      <c r="S20" s="157"/>
      <c r="T20" s="157"/>
      <c r="U20" s="157"/>
      <c r="V20" s="157"/>
      <c r="W20" s="157"/>
      <c r="X20" s="157">
        <v>35</v>
      </c>
      <c r="Y20" s="152"/>
      <c r="Z20" s="177">
        <f t="shared" si="0"/>
        <v>42</v>
      </c>
    </row>
    <row r="21" spans="1:26">
      <c r="A21" s="21"/>
      <c r="B21" s="107">
        <v>44326</v>
      </c>
      <c r="C21" s="107" t="s">
        <v>96</v>
      </c>
      <c r="D21" s="95" t="s">
        <v>10</v>
      </c>
      <c r="E21" s="108"/>
      <c r="F21" s="109">
        <v>0.05</v>
      </c>
      <c r="G21" s="106"/>
      <c r="H21" s="153"/>
      <c r="I21" s="155">
        <v>0.05</v>
      </c>
      <c r="J21" s="157"/>
      <c r="K21" s="157"/>
      <c r="L21" s="157"/>
      <c r="M21" s="157"/>
      <c r="N21" s="157"/>
      <c r="O21" s="157"/>
      <c r="P21" s="157"/>
      <c r="Q21" s="157"/>
      <c r="R21" s="157"/>
      <c r="S21" s="157"/>
      <c r="T21" s="157"/>
      <c r="U21" s="157"/>
      <c r="V21" s="157"/>
      <c r="W21" s="157"/>
      <c r="X21" s="157"/>
      <c r="Y21" s="152"/>
      <c r="Z21" s="177">
        <f t="shared" si="0"/>
        <v>0.05</v>
      </c>
    </row>
    <row r="22" spans="1:26">
      <c r="A22" s="21"/>
      <c r="B22" s="107">
        <v>44348</v>
      </c>
      <c r="C22" s="107" t="s">
        <v>97</v>
      </c>
      <c r="D22" s="95" t="s">
        <v>98</v>
      </c>
      <c r="E22" s="108" t="s">
        <v>50</v>
      </c>
      <c r="F22" s="109"/>
      <c r="G22" s="106">
        <v>340.18</v>
      </c>
      <c r="H22" s="153"/>
      <c r="I22" s="155"/>
      <c r="J22" s="157"/>
      <c r="K22" s="157"/>
      <c r="L22" s="157"/>
      <c r="M22" s="157"/>
      <c r="N22" s="157"/>
      <c r="O22" s="157"/>
      <c r="P22" s="157"/>
      <c r="Q22" s="157">
        <v>340.18</v>
      </c>
      <c r="R22" s="157"/>
      <c r="S22" s="157"/>
      <c r="T22" s="157"/>
      <c r="U22" s="157"/>
      <c r="V22" s="157"/>
      <c r="W22" s="157"/>
      <c r="X22" s="157"/>
      <c r="Y22" s="152"/>
      <c r="Z22" s="177">
        <f t="shared" si="0"/>
        <v>340.18</v>
      </c>
    </row>
    <row r="23" spans="1:26">
      <c r="A23" s="21"/>
      <c r="B23" s="107">
        <v>44349</v>
      </c>
      <c r="C23" s="107" t="s">
        <v>99</v>
      </c>
      <c r="D23" s="95" t="s">
        <v>65</v>
      </c>
      <c r="E23" s="108" t="s">
        <v>54</v>
      </c>
      <c r="F23" s="109"/>
      <c r="G23" s="106">
        <v>21.6</v>
      </c>
      <c r="H23" s="153"/>
      <c r="I23" s="155"/>
      <c r="J23" s="157"/>
      <c r="K23" s="157">
        <v>3.6</v>
      </c>
      <c r="L23" s="157"/>
      <c r="M23" s="157"/>
      <c r="N23" s="157"/>
      <c r="O23" s="157"/>
      <c r="P23" s="157"/>
      <c r="Q23" s="157"/>
      <c r="R23" s="157"/>
      <c r="S23" s="157"/>
      <c r="T23" s="157"/>
      <c r="U23" s="157"/>
      <c r="V23" s="157"/>
      <c r="W23" s="157"/>
      <c r="X23" s="157">
        <v>18</v>
      </c>
      <c r="Y23" s="152"/>
      <c r="Z23" s="177">
        <f t="shared" si="0"/>
        <v>21.6</v>
      </c>
    </row>
    <row r="24" spans="1:26">
      <c r="A24" s="21"/>
      <c r="B24" s="107">
        <v>44354</v>
      </c>
      <c r="C24" s="107" t="s">
        <v>100</v>
      </c>
      <c r="D24" s="95" t="s">
        <v>95</v>
      </c>
      <c r="E24" s="108" t="s">
        <v>50</v>
      </c>
      <c r="F24" s="109"/>
      <c r="G24" s="106">
        <v>42</v>
      </c>
      <c r="H24" s="153"/>
      <c r="I24" s="155"/>
      <c r="J24" s="157"/>
      <c r="K24" s="157">
        <v>7</v>
      </c>
      <c r="L24" s="157"/>
      <c r="M24" s="157"/>
      <c r="N24" s="157"/>
      <c r="O24" s="157"/>
      <c r="P24" s="157"/>
      <c r="Q24" s="157"/>
      <c r="R24" s="157"/>
      <c r="S24" s="157"/>
      <c r="T24" s="157"/>
      <c r="U24" s="157"/>
      <c r="V24" s="157"/>
      <c r="W24" s="157"/>
      <c r="X24" s="157">
        <v>35</v>
      </c>
      <c r="Y24" s="152"/>
      <c r="Z24" s="177">
        <f t="shared" si="0"/>
        <v>42</v>
      </c>
    </row>
    <row r="25" spans="1:26">
      <c r="A25" s="21"/>
      <c r="B25" s="107">
        <v>44354</v>
      </c>
      <c r="C25" s="107" t="s">
        <v>101</v>
      </c>
      <c r="D25" s="95" t="s">
        <v>51</v>
      </c>
      <c r="E25" s="108" t="s">
        <v>50</v>
      </c>
      <c r="F25" s="109"/>
      <c r="G25" s="106">
        <v>366.32</v>
      </c>
      <c r="H25" s="153"/>
      <c r="I25" s="155"/>
      <c r="J25" s="157"/>
      <c r="K25" s="157"/>
      <c r="L25" s="157">
        <v>366.32</v>
      </c>
      <c r="M25" s="157"/>
      <c r="N25" s="157"/>
      <c r="O25" s="157"/>
      <c r="P25" s="157"/>
      <c r="Q25" s="157"/>
      <c r="R25" s="157"/>
      <c r="S25" s="157"/>
      <c r="T25" s="157"/>
      <c r="U25" s="157"/>
      <c r="V25" s="157"/>
      <c r="W25" s="157"/>
      <c r="X25" s="157"/>
      <c r="Y25" s="152"/>
      <c r="Z25" s="177">
        <f t="shared" si="0"/>
        <v>366.32</v>
      </c>
    </row>
    <row r="26" spans="1:26">
      <c r="A26" s="21"/>
      <c r="B26" s="107">
        <v>44356</v>
      </c>
      <c r="C26" s="107" t="s">
        <v>102</v>
      </c>
      <c r="D26" s="95" t="s">
        <v>10</v>
      </c>
      <c r="E26" s="108"/>
      <c r="F26" s="109">
        <v>0.09</v>
      </c>
      <c r="G26" s="106"/>
      <c r="H26" s="153"/>
      <c r="I26" s="155">
        <v>0.09</v>
      </c>
      <c r="J26" s="157"/>
      <c r="K26" s="157"/>
      <c r="L26" s="157"/>
      <c r="M26" s="157"/>
      <c r="N26" s="157"/>
      <c r="O26" s="157"/>
      <c r="P26" s="157"/>
      <c r="Q26" s="157"/>
      <c r="R26" s="157"/>
      <c r="S26" s="157"/>
      <c r="T26" s="157"/>
      <c r="U26" s="157"/>
      <c r="V26" s="157"/>
      <c r="W26" s="157"/>
      <c r="X26" s="157"/>
      <c r="Y26" s="152"/>
      <c r="Z26" s="177">
        <f t="shared" si="0"/>
        <v>0.09</v>
      </c>
    </row>
    <row r="27" spans="1:26">
      <c r="A27" s="21"/>
      <c r="B27" s="107">
        <v>44379</v>
      </c>
      <c r="C27" s="107" t="s">
        <v>103</v>
      </c>
      <c r="D27" s="95" t="s">
        <v>65</v>
      </c>
      <c r="E27" s="108" t="s">
        <v>54</v>
      </c>
      <c r="F27" s="109"/>
      <c r="G27" s="106">
        <v>21.6</v>
      </c>
      <c r="H27" s="153"/>
      <c r="I27" s="155"/>
      <c r="J27" s="157"/>
      <c r="K27" s="157">
        <v>3.6</v>
      </c>
      <c r="L27" s="157"/>
      <c r="M27" s="157"/>
      <c r="N27" s="157"/>
      <c r="O27" s="157"/>
      <c r="P27" s="157"/>
      <c r="Q27" s="157"/>
      <c r="R27" s="157"/>
      <c r="S27" s="157"/>
      <c r="T27" s="157"/>
      <c r="U27" s="157"/>
      <c r="V27" s="157"/>
      <c r="W27" s="157"/>
      <c r="X27" s="157">
        <v>18</v>
      </c>
      <c r="Y27" s="152"/>
      <c r="Z27" s="177">
        <f t="shared" si="0"/>
        <v>21.6</v>
      </c>
    </row>
    <row r="28" spans="1:26">
      <c r="A28" s="21"/>
      <c r="B28" s="107">
        <v>44389</v>
      </c>
      <c r="C28" s="107" t="s">
        <v>104</v>
      </c>
      <c r="D28" s="95" t="s">
        <v>51</v>
      </c>
      <c r="E28" s="108" t="s">
        <v>50</v>
      </c>
      <c r="F28" s="109"/>
      <c r="G28" s="106">
        <v>366.32</v>
      </c>
      <c r="H28" s="153"/>
      <c r="I28" s="155"/>
      <c r="J28" s="157"/>
      <c r="K28" s="157"/>
      <c r="L28" s="157">
        <v>366.32</v>
      </c>
      <c r="M28" s="157"/>
      <c r="N28" s="157"/>
      <c r="O28" s="157"/>
      <c r="P28" s="157"/>
      <c r="Q28" s="157"/>
      <c r="R28" s="157"/>
      <c r="S28" s="157"/>
      <c r="T28" s="157"/>
      <c r="U28" s="157"/>
      <c r="V28" s="157"/>
      <c r="W28" s="157"/>
      <c r="X28" s="157"/>
      <c r="Y28" s="152"/>
      <c r="Z28" s="177">
        <f t="shared" si="0"/>
        <v>366.32</v>
      </c>
    </row>
    <row r="29" spans="1:26">
      <c r="A29" s="21"/>
      <c r="B29" s="107">
        <v>44389</v>
      </c>
      <c r="C29" s="107" t="s">
        <v>105</v>
      </c>
      <c r="D29" s="95" t="s">
        <v>95</v>
      </c>
      <c r="E29" s="108" t="s">
        <v>50</v>
      </c>
      <c r="F29" s="109"/>
      <c r="G29" s="106">
        <v>42</v>
      </c>
      <c r="H29" s="153"/>
      <c r="I29" s="155"/>
      <c r="J29" s="157"/>
      <c r="K29" s="157">
        <v>7</v>
      </c>
      <c r="L29" s="157"/>
      <c r="M29" s="157"/>
      <c r="N29" s="157"/>
      <c r="O29" s="157"/>
      <c r="P29" s="157"/>
      <c r="Q29" s="157"/>
      <c r="R29" s="157"/>
      <c r="S29" s="157"/>
      <c r="T29" s="157"/>
      <c r="U29" s="157"/>
      <c r="V29" s="157"/>
      <c r="W29" s="157"/>
      <c r="X29" s="157">
        <v>35</v>
      </c>
      <c r="Y29" s="152"/>
      <c r="Z29" s="177">
        <f t="shared" si="0"/>
        <v>42</v>
      </c>
    </row>
    <row r="30" spans="1:26">
      <c r="A30" s="21"/>
      <c r="B30" s="107">
        <v>44392</v>
      </c>
      <c r="C30" s="107" t="s">
        <v>106</v>
      </c>
      <c r="D30" s="95" t="s">
        <v>107</v>
      </c>
      <c r="E30" s="108" t="s">
        <v>50</v>
      </c>
      <c r="F30" s="109"/>
      <c r="G30" s="106">
        <v>960</v>
      </c>
      <c r="H30" s="153"/>
      <c r="I30" s="155"/>
      <c r="J30" s="157"/>
      <c r="K30" s="157">
        <v>160</v>
      </c>
      <c r="L30" s="157"/>
      <c r="M30" s="157"/>
      <c r="N30" s="157"/>
      <c r="O30" s="157">
        <v>800</v>
      </c>
      <c r="P30" s="157"/>
      <c r="Q30" s="157"/>
      <c r="R30" s="157"/>
      <c r="S30" s="157"/>
      <c r="T30" s="157"/>
      <c r="U30" s="157"/>
      <c r="V30" s="157"/>
      <c r="W30" s="157"/>
      <c r="X30" s="157"/>
      <c r="Y30" s="152"/>
      <c r="Z30" s="177">
        <f t="shared" si="0"/>
        <v>960</v>
      </c>
    </row>
    <row r="31" spans="1:26">
      <c r="A31" s="21"/>
      <c r="B31" s="107">
        <v>44412</v>
      </c>
      <c r="C31" s="107" t="s">
        <v>108</v>
      </c>
      <c r="D31" s="95" t="s">
        <v>51</v>
      </c>
      <c r="E31" s="108" t="s">
        <v>50</v>
      </c>
      <c r="F31" s="109"/>
      <c r="G31" s="106">
        <v>366.32</v>
      </c>
      <c r="H31" s="153"/>
      <c r="I31" s="155"/>
      <c r="J31" s="157"/>
      <c r="K31" s="157"/>
      <c r="L31" s="157">
        <v>366.32</v>
      </c>
      <c r="M31" s="157"/>
      <c r="N31" s="157"/>
      <c r="O31" s="157"/>
      <c r="P31" s="157"/>
      <c r="Q31" s="157"/>
      <c r="R31" s="157"/>
      <c r="S31" s="157"/>
      <c r="T31" s="157"/>
      <c r="U31" s="157"/>
      <c r="V31" s="157"/>
      <c r="W31" s="157"/>
      <c r="X31" s="157"/>
      <c r="Y31" s="152"/>
      <c r="Z31" s="177">
        <f t="shared" si="0"/>
        <v>366.32</v>
      </c>
    </row>
    <row r="32" spans="1:26">
      <c r="A32" s="21"/>
      <c r="B32" s="107">
        <v>44431</v>
      </c>
      <c r="C32" s="107" t="s">
        <v>109</v>
      </c>
      <c r="D32" s="95" t="s">
        <v>95</v>
      </c>
      <c r="E32" s="108" t="s">
        <v>50</v>
      </c>
      <c r="F32" s="109"/>
      <c r="G32" s="106">
        <v>42</v>
      </c>
      <c r="H32" s="153"/>
      <c r="I32" s="155"/>
      <c r="J32" s="157"/>
      <c r="K32" s="157">
        <v>7</v>
      </c>
      <c r="L32" s="157"/>
      <c r="M32" s="157"/>
      <c r="N32" s="157"/>
      <c r="O32" s="157"/>
      <c r="P32" s="157"/>
      <c r="Q32" s="157"/>
      <c r="R32" s="157"/>
      <c r="S32" s="157"/>
      <c r="T32" s="157"/>
      <c r="U32" s="157"/>
      <c r="V32" s="157"/>
      <c r="W32" s="157"/>
      <c r="X32" s="157">
        <v>35</v>
      </c>
      <c r="Y32" s="152"/>
      <c r="Z32" s="177">
        <f t="shared" si="0"/>
        <v>42</v>
      </c>
    </row>
    <row r="33" spans="1:28">
      <c r="A33" s="21"/>
      <c r="B33" s="107">
        <v>44386</v>
      </c>
      <c r="C33" s="107" t="s">
        <v>110</v>
      </c>
      <c r="D33" s="95" t="s">
        <v>10</v>
      </c>
      <c r="E33" s="108"/>
      <c r="F33" s="109">
        <v>0.09</v>
      </c>
      <c r="G33" s="106"/>
      <c r="H33" s="153"/>
      <c r="I33" s="155">
        <v>0.09</v>
      </c>
      <c r="J33" s="157"/>
      <c r="K33" s="157"/>
      <c r="L33" s="157"/>
      <c r="M33" s="157"/>
      <c r="N33" s="157"/>
      <c r="O33" s="157"/>
      <c r="P33" s="157"/>
      <c r="Q33" s="157"/>
      <c r="R33" s="157"/>
      <c r="S33" s="157"/>
      <c r="T33" s="157"/>
      <c r="U33" s="157"/>
      <c r="V33" s="157"/>
      <c r="W33" s="157"/>
      <c r="X33" s="157"/>
      <c r="Y33" s="152"/>
      <c r="Z33" s="177">
        <f t="shared" si="0"/>
        <v>0.09</v>
      </c>
    </row>
    <row r="34" spans="1:28">
      <c r="A34" s="21"/>
      <c r="B34" s="107">
        <v>44417</v>
      </c>
      <c r="C34" s="107" t="s">
        <v>111</v>
      </c>
      <c r="D34" s="95" t="s">
        <v>10</v>
      </c>
      <c r="E34" s="108"/>
      <c r="F34" s="109">
        <v>0.09</v>
      </c>
      <c r="G34" s="106"/>
      <c r="H34" s="153"/>
      <c r="I34" s="155">
        <v>0.09</v>
      </c>
      <c r="J34" s="157"/>
      <c r="K34" s="157"/>
      <c r="L34" s="157"/>
      <c r="M34" s="157"/>
      <c r="N34" s="157"/>
      <c r="O34" s="157"/>
      <c r="P34" s="157"/>
      <c r="Q34" s="157"/>
      <c r="R34" s="157"/>
      <c r="S34" s="157"/>
      <c r="T34" s="157"/>
      <c r="U34" s="157"/>
      <c r="V34" s="157"/>
      <c r="W34" s="157"/>
      <c r="X34" s="157"/>
      <c r="Y34" s="152"/>
      <c r="Z34" s="177"/>
    </row>
    <row r="35" spans="1:28">
      <c r="A35" s="21"/>
      <c r="B35" s="107"/>
      <c r="C35" s="107"/>
      <c r="D35" s="95"/>
      <c r="E35" s="108"/>
      <c r="F35" s="109"/>
      <c r="G35" s="106"/>
      <c r="H35" s="153"/>
      <c r="I35" s="155"/>
      <c r="J35" s="157"/>
      <c r="K35" s="157"/>
      <c r="L35" s="157"/>
      <c r="M35" s="157"/>
      <c r="N35" s="157"/>
      <c r="O35" s="157"/>
      <c r="P35" s="157"/>
      <c r="Q35" s="157"/>
      <c r="R35" s="157"/>
      <c r="S35" s="157"/>
      <c r="T35" s="157"/>
      <c r="U35" s="157"/>
      <c r="V35" s="157"/>
      <c r="W35" s="157"/>
      <c r="X35" s="157"/>
      <c r="Y35" s="152"/>
      <c r="Z35" s="177"/>
    </row>
    <row r="36" spans="1:28">
      <c r="A36" s="21"/>
      <c r="B36" s="107"/>
      <c r="C36" s="107"/>
      <c r="D36" s="95"/>
      <c r="E36" s="108"/>
      <c r="F36" s="109"/>
      <c r="G36" s="106"/>
      <c r="H36" s="153"/>
      <c r="I36" s="155"/>
      <c r="J36" s="157"/>
      <c r="K36" s="157"/>
      <c r="L36" s="157"/>
      <c r="M36" s="157"/>
      <c r="N36" s="157"/>
      <c r="O36" s="157"/>
      <c r="P36" s="157"/>
      <c r="Q36" s="157"/>
      <c r="R36" s="157"/>
      <c r="S36" s="157"/>
      <c r="T36" s="157"/>
      <c r="U36" s="157"/>
      <c r="V36" s="157"/>
      <c r="W36" s="157"/>
      <c r="X36" s="157"/>
      <c r="Y36" s="152"/>
      <c r="Z36" s="177"/>
    </row>
    <row r="37" spans="1:28">
      <c r="A37" s="21"/>
      <c r="B37" s="107"/>
      <c r="C37" s="107"/>
      <c r="D37" s="95"/>
      <c r="E37" s="108"/>
      <c r="F37" s="109"/>
      <c r="G37" s="106"/>
      <c r="H37" s="153"/>
      <c r="I37" s="155"/>
      <c r="J37" s="157"/>
      <c r="K37" s="157"/>
      <c r="L37" s="157"/>
      <c r="M37" s="157"/>
      <c r="N37" s="157"/>
      <c r="O37" s="157"/>
      <c r="P37" s="157"/>
      <c r="Q37" s="157"/>
      <c r="R37" s="157"/>
      <c r="S37" s="157"/>
      <c r="T37" s="157"/>
      <c r="U37" s="157"/>
      <c r="V37" s="157"/>
      <c r="W37" s="157"/>
      <c r="X37" s="157"/>
      <c r="Y37" s="152"/>
      <c r="Z37" s="43"/>
    </row>
    <row r="38" spans="1:28">
      <c r="A38" s="21"/>
      <c r="B38" s="159"/>
      <c r="C38" s="159"/>
      <c r="D38" s="160"/>
      <c r="E38" s="161"/>
      <c r="F38" s="162">
        <f>SUM(F8:F37)</f>
        <v>10356.369999999999</v>
      </c>
      <c r="G38" s="163">
        <f t="shared" ref="G38:Y38" si="1">SUM(G8:G37)</f>
        <v>5882.7399999999989</v>
      </c>
      <c r="H38" s="162">
        <f t="shared" si="1"/>
        <v>8856</v>
      </c>
      <c r="I38" s="162">
        <f t="shared" si="1"/>
        <v>0.37</v>
      </c>
      <c r="J38" s="162">
        <f t="shared" si="1"/>
        <v>1500</v>
      </c>
      <c r="K38" s="162">
        <f t="shared" si="1"/>
        <v>218.5</v>
      </c>
      <c r="L38" s="162">
        <f t="shared" si="1"/>
        <v>1845.9899999999998</v>
      </c>
      <c r="M38" s="162">
        <f t="shared" si="1"/>
        <v>11.99</v>
      </c>
      <c r="N38" s="162">
        <f t="shared" si="1"/>
        <v>68.5</v>
      </c>
      <c r="O38" s="162">
        <f t="shared" si="1"/>
        <v>800</v>
      </c>
      <c r="P38" s="162">
        <f t="shared" si="1"/>
        <v>80.88</v>
      </c>
      <c r="Q38" s="162">
        <f t="shared" si="1"/>
        <v>420.18</v>
      </c>
      <c r="R38" s="162">
        <f t="shared" si="1"/>
        <v>0</v>
      </c>
      <c r="S38" s="162">
        <f t="shared" si="1"/>
        <v>0</v>
      </c>
      <c r="T38" s="162">
        <f t="shared" si="1"/>
        <v>0</v>
      </c>
      <c r="U38" s="162">
        <f t="shared" si="1"/>
        <v>0</v>
      </c>
      <c r="V38" s="162">
        <f t="shared" si="1"/>
        <v>12</v>
      </c>
      <c r="W38" s="162">
        <f t="shared" si="1"/>
        <v>2212.6999999999998</v>
      </c>
      <c r="X38" s="162">
        <f t="shared" si="1"/>
        <v>212</v>
      </c>
      <c r="Y38" s="162">
        <f t="shared" si="1"/>
        <v>0</v>
      </c>
      <c r="Z38" s="43"/>
    </row>
    <row r="39" spans="1:28">
      <c r="A39" s="21"/>
      <c r="B39" s="44"/>
      <c r="C39" s="44"/>
      <c r="D39" s="45"/>
      <c r="E39" s="46" t="s">
        <v>21</v>
      </c>
      <c r="F39" s="47"/>
      <c r="G39" s="48"/>
      <c r="H39" s="189" t="s">
        <v>14</v>
      </c>
      <c r="I39" s="189"/>
      <c r="J39" s="189"/>
      <c r="K39" s="158"/>
      <c r="L39" s="190" t="s">
        <v>15</v>
      </c>
      <c r="M39" s="190"/>
      <c r="N39" s="190"/>
      <c r="O39" s="190"/>
      <c r="P39" s="190"/>
      <c r="Q39" s="190"/>
      <c r="R39" s="190"/>
      <c r="S39" s="190"/>
      <c r="T39" s="190"/>
      <c r="U39" s="190"/>
      <c r="V39" s="190"/>
      <c r="W39" s="190"/>
      <c r="X39" s="190"/>
      <c r="Y39" s="191"/>
      <c r="Z39" s="49"/>
    </row>
    <row r="40" spans="1:28" ht="26.25" customHeight="1">
      <c r="A40" s="21"/>
      <c r="B40" s="50" t="s">
        <v>16</v>
      </c>
      <c r="C40" s="50"/>
      <c r="D40" s="50" t="s">
        <v>18</v>
      </c>
      <c r="E40" s="51" t="s">
        <v>37</v>
      </c>
      <c r="F40" s="52" t="s">
        <v>20</v>
      </c>
      <c r="G40" s="51" t="s">
        <v>21</v>
      </c>
      <c r="H40" s="52" t="s">
        <v>22</v>
      </c>
      <c r="I40" s="50" t="s">
        <v>10</v>
      </c>
      <c r="J40" s="51" t="s">
        <v>11</v>
      </c>
      <c r="K40" s="30" t="s">
        <v>23</v>
      </c>
      <c r="L40" s="30" t="s">
        <v>24</v>
      </c>
      <c r="M40" s="33" t="s">
        <v>25</v>
      </c>
      <c r="N40" s="34" t="s">
        <v>26</v>
      </c>
      <c r="O40" s="33" t="s">
        <v>27</v>
      </c>
      <c r="P40" s="34" t="s">
        <v>28</v>
      </c>
      <c r="Q40" s="31" t="s">
        <v>4</v>
      </c>
      <c r="R40" s="31" t="s">
        <v>29</v>
      </c>
      <c r="S40" s="34" t="s">
        <v>30</v>
      </c>
      <c r="T40" s="31" t="s">
        <v>31</v>
      </c>
      <c r="U40" s="31" t="s">
        <v>48</v>
      </c>
      <c r="V40" s="31" t="s">
        <v>32</v>
      </c>
      <c r="W40" s="31" t="s">
        <v>33</v>
      </c>
      <c r="X40" s="31" t="s">
        <v>49</v>
      </c>
      <c r="Y40" s="31" t="s">
        <v>34</v>
      </c>
      <c r="Z40" s="49"/>
    </row>
    <row r="41" spans="1:28">
      <c r="B41" s="53"/>
      <c r="C41" s="53"/>
      <c r="D41" s="54"/>
      <c r="E41" s="55"/>
      <c r="F41" s="56"/>
      <c r="G41" s="56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49"/>
    </row>
    <row r="42" spans="1:28">
      <c r="B42" s="53"/>
      <c r="C42" s="53"/>
      <c r="D42" s="58" t="s">
        <v>38</v>
      </c>
      <c r="E42" s="59"/>
      <c r="F42" s="60"/>
      <c r="G42" s="61"/>
      <c r="H42" s="183" t="s">
        <v>39</v>
      </c>
      <c r="I42" s="183"/>
      <c r="J42" s="62" t="s">
        <v>40</v>
      </c>
      <c r="L42" s="62"/>
      <c r="M42" s="62">
        <v>10893.54</v>
      </c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49"/>
      <c r="AB42" s="20" t="s">
        <v>53</v>
      </c>
    </row>
    <row r="43" spans="1:28">
      <c r="B43" s="53"/>
      <c r="C43" s="53"/>
      <c r="D43" s="63" t="s">
        <v>36</v>
      </c>
      <c r="E43" s="64"/>
      <c r="F43" s="65">
        <f>SUM(F6)</f>
        <v>6894</v>
      </c>
      <c r="G43" s="61"/>
      <c r="H43" s="62"/>
      <c r="I43" s="62"/>
      <c r="J43" s="62" t="s">
        <v>41</v>
      </c>
      <c r="L43" s="62"/>
      <c r="M43" s="62">
        <v>474.09</v>
      </c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49"/>
    </row>
    <row r="44" spans="1:28">
      <c r="B44" s="53"/>
      <c r="C44" s="53"/>
      <c r="D44" s="63"/>
      <c r="E44" s="64"/>
      <c r="F44" s="65"/>
      <c r="G44" s="61"/>
      <c r="H44" s="62"/>
      <c r="I44" s="62"/>
      <c r="J44" s="66"/>
      <c r="K44" s="67"/>
      <c r="L44" s="66"/>
      <c r="M44" s="68"/>
      <c r="O44" s="62"/>
      <c r="P44" s="69"/>
      <c r="Q44" s="62"/>
      <c r="R44" s="62"/>
      <c r="S44" s="62"/>
      <c r="T44" s="62"/>
      <c r="U44" s="62"/>
      <c r="V44" s="62"/>
      <c r="W44" s="62"/>
      <c r="X44" s="62"/>
      <c r="Y44" s="62"/>
      <c r="Z44" s="49"/>
    </row>
    <row r="45" spans="1:28">
      <c r="B45" s="53"/>
      <c r="C45" s="53"/>
      <c r="D45" s="63" t="s">
        <v>42</v>
      </c>
      <c r="E45" s="64"/>
      <c r="F45" s="65">
        <f>SUM(F38)</f>
        <v>10356.369999999999</v>
      </c>
      <c r="G45" s="61"/>
      <c r="H45" s="62"/>
      <c r="I45" s="62"/>
      <c r="M45" s="70">
        <f>SUM(M42:M44)</f>
        <v>11367.630000000001</v>
      </c>
      <c r="O45" s="71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26"/>
    </row>
    <row r="46" spans="1:28">
      <c r="B46" s="53"/>
      <c r="C46" s="53"/>
      <c r="D46" s="63" t="s">
        <v>12</v>
      </c>
      <c r="E46" s="64"/>
      <c r="F46" s="65">
        <f>SUM(G38)</f>
        <v>5882.7399999999989</v>
      </c>
      <c r="G46" s="61"/>
      <c r="H46" s="62"/>
      <c r="I46" s="62"/>
      <c r="J46" s="57" t="s">
        <v>43</v>
      </c>
      <c r="K46" s="57"/>
      <c r="L46" s="72"/>
      <c r="M46" s="97"/>
      <c r="O46" s="71"/>
      <c r="P46" s="62">
        <f>SUM(F48-M49)</f>
        <v>0</v>
      </c>
      <c r="Q46" s="62"/>
      <c r="R46" s="62"/>
      <c r="S46" s="62"/>
      <c r="T46" s="62"/>
      <c r="U46" s="62"/>
      <c r="V46" s="62"/>
      <c r="W46" s="62"/>
      <c r="X46" s="97"/>
      <c r="Y46" s="62"/>
      <c r="Z46" s="26"/>
    </row>
    <row r="47" spans="1:28">
      <c r="B47" s="73"/>
      <c r="C47" s="73"/>
      <c r="D47" s="63"/>
      <c r="E47" s="64"/>
      <c r="F47" s="74"/>
      <c r="G47" s="61"/>
      <c r="H47" s="62"/>
      <c r="I47" s="62"/>
      <c r="M47" s="75">
        <f>SUM(M45-M46)</f>
        <v>11367.630000000001</v>
      </c>
      <c r="O47" s="62"/>
      <c r="P47" s="96"/>
      <c r="Q47" s="62"/>
      <c r="R47" s="62"/>
      <c r="S47" s="62"/>
      <c r="T47" s="62" t="s">
        <v>47</v>
      </c>
      <c r="U47" s="62"/>
      <c r="V47" s="62"/>
      <c r="W47" s="62"/>
      <c r="X47" s="62"/>
      <c r="Y47" s="62"/>
      <c r="Z47" s="26"/>
    </row>
    <row r="48" spans="1:28">
      <c r="B48" s="76"/>
      <c r="C48" s="76"/>
      <c r="D48" s="77" t="s">
        <v>44</v>
      </c>
      <c r="E48" s="78"/>
      <c r="F48" s="79">
        <f>SUM(F43+F45-F46)</f>
        <v>11367.630000000001</v>
      </c>
      <c r="G48" s="61"/>
      <c r="H48" s="26"/>
      <c r="I48" s="80"/>
      <c r="J48" s="62" t="s">
        <v>45</v>
      </c>
      <c r="K48" s="57"/>
      <c r="M48" s="81"/>
      <c r="O48" s="82"/>
      <c r="P48" s="69"/>
      <c r="Q48" s="103"/>
      <c r="R48" s="100"/>
      <c r="S48" s="26"/>
      <c r="T48" s="26"/>
      <c r="U48" s="26"/>
      <c r="V48" s="26"/>
      <c r="W48" s="26"/>
      <c r="X48" s="26"/>
      <c r="Y48" s="26"/>
      <c r="Z48" s="26"/>
    </row>
    <row r="49" spans="2:26">
      <c r="B49" s="76"/>
      <c r="C49" s="76"/>
      <c r="H49" s="83"/>
      <c r="I49" s="83"/>
      <c r="J49" s="84" t="s">
        <v>46</v>
      </c>
      <c r="K49" s="84"/>
      <c r="M49" s="85">
        <f>SUM(M47+M48)</f>
        <v>11367.630000000001</v>
      </c>
      <c r="O49" s="83"/>
      <c r="P49" s="69"/>
      <c r="Q49" s="62"/>
      <c r="R49" s="101"/>
      <c r="S49" s="83"/>
      <c r="T49" s="83"/>
      <c r="U49" s="83"/>
      <c r="V49" s="83"/>
      <c r="W49" s="83"/>
      <c r="X49" s="83"/>
      <c r="Y49" s="83"/>
      <c r="Z49" s="26"/>
    </row>
    <row r="50" spans="2:26">
      <c r="P50" s="94"/>
      <c r="Q50" s="62"/>
      <c r="R50" s="102"/>
    </row>
    <row r="51" spans="2:26">
      <c r="Q51" s="93"/>
      <c r="R51" s="164"/>
    </row>
    <row r="52" spans="2:26">
      <c r="R52" s="93"/>
    </row>
    <row r="55" spans="2:26">
      <c r="F55" s="71"/>
    </row>
    <row r="56" spans="2:26">
      <c r="F56" s="103"/>
      <c r="J56" s="113"/>
      <c r="K56" s="93"/>
    </row>
    <row r="57" spans="2:26">
      <c r="F57" s="94"/>
    </row>
  </sheetData>
  <sheetProtection selectLockedCells="1" selectUnlockedCells="1"/>
  <mergeCells count="8">
    <mergeCell ref="H42:I42"/>
    <mergeCell ref="B1:Y1"/>
    <mergeCell ref="B2:Y2"/>
    <mergeCell ref="B4:G4"/>
    <mergeCell ref="H4:J4"/>
    <mergeCell ref="L4:Y4"/>
    <mergeCell ref="H39:J39"/>
    <mergeCell ref="L39:Y39"/>
  </mergeCells>
  <phoneticPr fontId="31" type="noConversion"/>
  <conditionalFormatting sqref="Z6:Z44">
    <cfRule type="cellIs" dxfId="0" priority="1" stopIfTrue="1" operator="notEqual">
      <formula>0</formula>
    </cfRule>
  </conditionalFormatting>
  <printOptions headings="1"/>
  <pageMargins left="4.027777777777778E-2" right="4.027777777777778E-2" top="0.15972222222222221" bottom="0.15972222222222221" header="0.51180555555555551" footer="0.51180555555555551"/>
  <pageSetup paperSize="9" scale="54" firstPageNumber="0" fitToHeight="4" orientation="landscape" horizontalDpi="300" verticalDpi="300"/>
  <headerFooter alignWithMargins="0"/>
  <ignoredErrors>
    <ignoredError sqref="M45:M49 F38:Y38 Z10 Z15 Z21 Z26 Z30:Z33 Z28:Z29" emptyCellReference="1"/>
    <ignoredError sqref="Z8:Z9 Z11:Z14 Z16:Z20 Z22 Z23:Z25 Z27" formulaRange="1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Report</vt:lpstr>
      <vt:lpstr>Cashbook</vt:lpstr>
      <vt:lpstr>Cashbook!Print_Area</vt:lpstr>
      <vt:lpstr>Report!Print_Area</vt:lpstr>
      <vt:lpstr>Cashbook!Print_Titles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cp:lastPrinted>2021-05-13T15:16:35Z</cp:lastPrinted>
  <dcterms:created xsi:type="dcterms:W3CDTF">2017-11-01T16:17:24Z</dcterms:created>
  <dcterms:modified xsi:type="dcterms:W3CDTF">2021-08-27T15:54:49Z</dcterms:modified>
</cp:coreProperties>
</file>